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<sst xmlns="http://schemas.openxmlformats.org/spreadsheetml/2006/main" count="368" uniqueCount="195">
  <si>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</si>
  <si>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</si>
  <si>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</si>
  <si>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</si>
  <si>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</si>
  <si>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</si>
  <si>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</si>
  <si>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</si>
  <si>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</si>
  <si>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</si>
  <si>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</si>
  <si>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</si>
  <si>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</si>
  <si>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</si>
  <si>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</si>
  <si>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</si>
  <si>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</si>
  <si>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</si>
  <si>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</si>
  <si>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</si>
  <si>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</si>
  <si>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</si>
  <si>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</si>
  <si>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</si>
  <si>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</si>
  <si>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</si>
  <si>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</si>
  <si>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</si>
  <si>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</si>
  <si>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</si>
  <si>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</si>
  <si>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</si>
  <si>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</si>
  <si>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</si>
  <si>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</si>
  <si>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</si>
  <si>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</si>
  <si>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</si>
  <si>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</si>
  <si>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</si>
  <si>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</si>
  <si>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</si>
  <si>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</si>
  <si>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</si>
  <si>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</si>
  <si>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</si>
  <si>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</si>
  <si>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</si>
  <si>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</si>
  <si>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</si>
  <si>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</si>
  <si>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</si>
  <si>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</si>
  <si>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</si>
  <si>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</si>
  <si>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</si>
  <si>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</si>
  <si>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</si>
  <si>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</si>
  <si>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</si>
  <si>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</si>
  <si>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</si>
  <si>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</si>
  <si>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</si>
  <si>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</si>
  <si>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</si>
  <si>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</si>
  <si>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</si>
  <si>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</si>
  <si>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</si>
  <si>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</si>
  <si>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</si>
  <si>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</si>
  <si>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</si>
  <si>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</si>
  <si>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</si>
  <si>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</si>
  <si>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</si>
  <si>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</si>
  <si>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</si>
  <si>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</si>
  <si>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</si>
  <si>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</si>
  <si>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</si>
  <si>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</si>
  <si>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</si>
  <si>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</si>
  <si>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</si>
  <si>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</si>
  <si>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</si>
  <si>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</si>
  <si>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</si>
  <si>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</si>
  <si>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</si>
  <si>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</si>
  <si>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</si>
  <si>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</si>
  <si>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</si>
  <si>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</si>
  <si>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</si>
  <si>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</si>
  <si>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</si>
  <si>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</si>
  <si>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</si>
  <si>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</si>
  <si>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</si>
  <si>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</si>
  <si>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</si>
  <si>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</si>
  <si>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</si>
  <si>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</si>
  <si>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</si>
  <si>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</si>
  <si>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</si>
  <si>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</si>
  <si>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</si>
  <si>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</si>
  <si>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</si>
  <si>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</si>
  <si>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</si>
  <si>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</si>
  <si>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</si>
  <si>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</si>
  <si>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</si>
  <si>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</si>
  <si>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</si>
  <si>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</si>
  <si>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</si>
  <si>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</si>
  <si>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</si>
  <si>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</si>
  <si>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</si>
  <si>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</si>
  <si>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</si>
  <si>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</si>
  <si>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</si>
  <si>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</si>
  <si>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</si>
  <si>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</si>
  <si>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</si>
  <si>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</si>
  <si>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</si>
  <si>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</si>
  <si>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</si>
  <si>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</si>
  <si>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</si>
  <si>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</si>
  <si>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</si>
  <si>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</si>
  <si>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</si>
  <si>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</si>
  <si>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</si>
  <si>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</si>
  <si>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</si>
  <si>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</si>
  <si>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</si>
  <si>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</si>
  <si>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</si>
  <si>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</si>
  <si>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</si>
  <si>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</si>
  <si>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</si>
  <si>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</si>
  <si>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</si>
  <si>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</si>
  <si>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</si>
  <si>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</si>
  <si>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</si>
  <si>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</si>
  <si>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</si>
  <si>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</si>
  <si>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</si>
  <si>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</si>
  <si>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</si>
  <si>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</si>
  <si>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</si>
  <si>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</si>
  <si>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</si>
  <si>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Акцизы</t>
  </si>
  <si>
    <t>МБТ на комплектование книжных фондов</t>
  </si>
  <si>
    <t>Иные межбюджетные трансферты (обр. к депутатамм ЗС Тв.обл.)</t>
  </si>
  <si>
    <t>Продажа муниципальной земли (100%)</t>
  </si>
  <si>
    <t>МБТ на подключение общедоступных библиотек РФ к сети Интернет</t>
  </si>
  <si>
    <t>МБТ на гос.поддержку лучших работников мун.учреждений культуры, находящихся на территориях сельских поселений</t>
  </si>
  <si>
    <t>Прочие безвозмездные поступления в бюджеты муниципальных районов</t>
  </si>
  <si>
    <t>Фактическое исполнение на 01.07.2016</t>
  </si>
  <si>
    <t>Исполнение районного бюджета на 01.07.2016 года</t>
  </si>
  <si>
    <t>Плата за увеличение зем.участков,наход. В частн.собств в результате перерасред.таких зем.участков (50/50%)</t>
  </si>
  <si>
    <t>Утверждено по Решению Собрания депутатов от 28.06.2016 №128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</si>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</sst>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wrapText="1"/>
    </xf>
    <xf numFmtId="177" fontId="3" fillId="33" borderId="10" xfId="0" applyNumberFormat="1" applyFont="1" applyFill="1" applyBorder="1" applyAlignment="1">
      <alignment wrapText="1"/>
    </xf>
    <xf numFmtId="177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77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175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7" fontId="3" fillId="34" borderId="10" xfId="0" applyNumberFormat="1" applyFont="1" applyFill="1" applyBorder="1" applyAlignment="1">
      <alignment wrapText="1"/>
    </xf>
    <xf numFmtId="177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77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75" t="s">
        <v>0</v>
      </c>
      <c r="B2" s="75" t="s">
        <v>66</v>
      </c>
      <c r="C2" s="75" t="s">
        <v>140</v>
      </c>
      <c r="D2" s="75" t="s">
        <v>67</v>
      </c>
      <c r="E2" s="75" t="s">
        <v>1</v>
      </c>
      <c r="F2" s="76"/>
      <c r="G2" s="3" t="s">
        <v>70</v>
      </c>
      <c r="H2" s="76" t="s">
        <v>71</v>
      </c>
      <c r="I2" s="77"/>
      <c r="J2" s="78" t="s">
        <v>69</v>
      </c>
      <c r="K2" s="78" t="s">
        <v>75</v>
      </c>
      <c r="L2" s="76" t="s">
        <v>1</v>
      </c>
      <c r="M2" s="80"/>
      <c r="N2" s="75" t="s">
        <v>103</v>
      </c>
      <c r="O2" s="75" t="s">
        <v>1</v>
      </c>
      <c r="P2" s="75"/>
      <c r="Q2" s="78" t="s">
        <v>110</v>
      </c>
      <c r="R2" s="75" t="s">
        <v>1</v>
      </c>
      <c r="S2" s="75"/>
      <c r="T2" s="75" t="s">
        <v>114</v>
      </c>
      <c r="U2" s="75" t="s">
        <v>115</v>
      </c>
      <c r="V2" s="75" t="s">
        <v>116</v>
      </c>
      <c r="W2" s="75"/>
      <c r="X2" s="78" t="s">
        <v>121</v>
      </c>
      <c r="Y2" s="78" t="s">
        <v>120</v>
      </c>
      <c r="Z2" s="76" t="s">
        <v>116</v>
      </c>
      <c r="AA2" s="80"/>
      <c r="AB2" s="77"/>
      <c r="AC2" s="78" t="s">
        <v>124</v>
      </c>
      <c r="AD2" s="75" t="s">
        <v>116</v>
      </c>
      <c r="AE2" s="75"/>
      <c r="AF2" s="78" t="s">
        <v>125</v>
      </c>
      <c r="AG2" s="76" t="s">
        <v>116</v>
      </c>
      <c r="AH2" s="77"/>
      <c r="AI2" s="78" t="s">
        <v>127</v>
      </c>
      <c r="AJ2" s="78" t="s">
        <v>126</v>
      </c>
      <c r="AK2" s="76" t="s">
        <v>116</v>
      </c>
      <c r="AL2" s="80"/>
      <c r="AM2" s="78" t="s">
        <v>130</v>
      </c>
      <c r="AN2" s="76" t="s">
        <v>116</v>
      </c>
      <c r="AO2" s="77"/>
      <c r="AP2" s="78" t="s">
        <v>131</v>
      </c>
      <c r="AQ2" s="76" t="s">
        <v>116</v>
      </c>
      <c r="AR2" s="77"/>
      <c r="AS2" s="78" t="s">
        <v>134</v>
      </c>
      <c r="AT2" s="81" t="s">
        <v>142</v>
      </c>
    </row>
    <row r="3" spans="1:46" ht="25.5">
      <c r="A3" s="75"/>
      <c r="B3" s="75"/>
      <c r="C3" s="75"/>
      <c r="D3" s="75"/>
      <c r="E3" s="4" t="s">
        <v>2</v>
      </c>
      <c r="F3" s="7" t="s">
        <v>3</v>
      </c>
      <c r="G3" s="3"/>
      <c r="H3" s="3" t="s">
        <v>72</v>
      </c>
      <c r="I3" s="3" t="s">
        <v>73</v>
      </c>
      <c r="J3" s="79"/>
      <c r="K3" s="79"/>
      <c r="L3" s="3" t="s">
        <v>72</v>
      </c>
      <c r="M3" s="10" t="s">
        <v>76</v>
      </c>
      <c r="N3" s="75"/>
      <c r="O3" s="3" t="s">
        <v>72</v>
      </c>
      <c r="P3" s="3" t="s">
        <v>76</v>
      </c>
      <c r="Q3" s="79"/>
      <c r="R3" s="3" t="s">
        <v>72</v>
      </c>
      <c r="S3" s="3" t="s">
        <v>111</v>
      </c>
      <c r="T3" s="75"/>
      <c r="U3" s="75"/>
      <c r="V3" s="3" t="s">
        <v>72</v>
      </c>
      <c r="W3" s="3" t="s">
        <v>117</v>
      </c>
      <c r="X3" s="79"/>
      <c r="Y3" s="79"/>
      <c r="Z3" s="3" t="s">
        <v>72</v>
      </c>
      <c r="AA3" s="3" t="s">
        <v>117</v>
      </c>
      <c r="AB3" s="3" t="s">
        <v>122</v>
      </c>
      <c r="AC3" s="79"/>
      <c r="AD3" s="3" t="s">
        <v>72</v>
      </c>
      <c r="AE3" s="3" t="s">
        <v>122</v>
      </c>
      <c r="AF3" s="79"/>
      <c r="AG3" s="3" t="s">
        <v>72</v>
      </c>
      <c r="AH3" s="3" t="s">
        <v>122</v>
      </c>
      <c r="AI3" s="79"/>
      <c r="AJ3" s="79"/>
      <c r="AK3" s="3" t="s">
        <v>72</v>
      </c>
      <c r="AL3" s="10" t="s">
        <v>128</v>
      </c>
      <c r="AM3" s="79"/>
      <c r="AN3" s="3" t="s">
        <v>72</v>
      </c>
      <c r="AO3" s="3" t="s">
        <v>128</v>
      </c>
      <c r="AP3" s="79"/>
      <c r="AQ3" s="3" t="s">
        <v>72</v>
      </c>
      <c r="AR3" s="3" t="s">
        <v>128</v>
      </c>
      <c r="AS3" s="79"/>
      <c r="AT3" s="82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AD2:AE2"/>
    <mergeCell ref="AF2:AF3"/>
    <mergeCell ref="AS2:AS3"/>
    <mergeCell ref="AT2:AT3"/>
    <mergeCell ref="AJ2:AJ3"/>
    <mergeCell ref="AK2:AL2"/>
    <mergeCell ref="AM2:AM3"/>
    <mergeCell ref="AN2:AO2"/>
    <mergeCell ref="AP2:AP3"/>
    <mergeCell ref="AQ2:AR2"/>
    <mergeCell ref="AG2:AH2"/>
    <mergeCell ref="AI2:AI3"/>
    <mergeCell ref="R2:S2"/>
    <mergeCell ref="T2:T3"/>
    <mergeCell ref="U2:U3"/>
    <mergeCell ref="V2:W2"/>
    <mergeCell ref="X2:X3"/>
    <mergeCell ref="Y2:Y3"/>
    <mergeCell ref="Z2:AB2"/>
    <mergeCell ref="AC2:AC3"/>
    <mergeCell ref="O2:P2"/>
    <mergeCell ref="Q2:Q3"/>
    <mergeCell ref="A2:A3"/>
    <mergeCell ref="B2:B3"/>
    <mergeCell ref="C2:C3"/>
    <mergeCell ref="D2:D3"/>
    <mergeCell ref="E2:F2"/>
    <mergeCell ref="H2:I2"/>
    <mergeCell ref="J2:J3"/>
    <mergeCell ref="K2:K3"/>
    <mergeCell ref="L2:M2"/>
    <mergeCell ref="N2:N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84" t="s">
        <v>147</v>
      </c>
      <c r="B1" s="8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75" t="s">
        <v>0</v>
      </c>
      <c r="B2" s="75" t="s">
        <v>66</v>
      </c>
      <c r="C2" s="75" t="s">
        <v>68</v>
      </c>
      <c r="D2" s="75" t="s">
        <v>67</v>
      </c>
      <c r="E2" s="75" t="s">
        <v>1</v>
      </c>
      <c r="F2" s="76"/>
      <c r="G2" s="3" t="s">
        <v>70</v>
      </c>
      <c r="H2" s="76" t="s">
        <v>71</v>
      </c>
      <c r="I2" s="77"/>
      <c r="J2" s="78" t="s">
        <v>69</v>
      </c>
      <c r="K2" s="78" t="s">
        <v>75</v>
      </c>
      <c r="L2" s="76" t="s">
        <v>1</v>
      </c>
      <c r="M2" s="80"/>
      <c r="N2" s="75" t="s">
        <v>103</v>
      </c>
      <c r="O2" s="75" t="s">
        <v>1</v>
      </c>
      <c r="P2" s="75"/>
      <c r="Q2" s="78" t="s">
        <v>110</v>
      </c>
      <c r="R2" s="75" t="s">
        <v>1</v>
      </c>
      <c r="S2" s="75"/>
      <c r="T2" s="75" t="s">
        <v>114</v>
      </c>
      <c r="U2" s="75" t="s">
        <v>115</v>
      </c>
      <c r="V2" s="75" t="s">
        <v>116</v>
      </c>
      <c r="W2" s="75"/>
      <c r="X2" s="78" t="s">
        <v>121</v>
      </c>
      <c r="Y2" s="78" t="s">
        <v>120</v>
      </c>
      <c r="Z2" s="76" t="s">
        <v>116</v>
      </c>
      <c r="AA2" s="80"/>
      <c r="AB2" s="77"/>
      <c r="AC2" s="78" t="s">
        <v>124</v>
      </c>
      <c r="AD2" s="75" t="s">
        <v>116</v>
      </c>
      <c r="AE2" s="75"/>
      <c r="AF2" s="78" t="s">
        <v>125</v>
      </c>
      <c r="AG2" s="76" t="s">
        <v>116</v>
      </c>
      <c r="AH2" s="77"/>
      <c r="AI2" s="78" t="s">
        <v>127</v>
      </c>
      <c r="AJ2" s="78" t="s">
        <v>126</v>
      </c>
      <c r="AK2" s="76" t="s">
        <v>116</v>
      </c>
      <c r="AL2" s="80"/>
      <c r="AM2" s="78" t="s">
        <v>130</v>
      </c>
      <c r="AN2" s="76" t="s">
        <v>116</v>
      </c>
      <c r="AO2" s="77"/>
      <c r="AP2" s="78" t="s">
        <v>131</v>
      </c>
      <c r="AQ2" s="76" t="s">
        <v>116</v>
      </c>
      <c r="AR2" s="77"/>
      <c r="AS2" s="78" t="s">
        <v>134</v>
      </c>
      <c r="AT2" s="78" t="s">
        <v>135</v>
      </c>
      <c r="AU2" s="76" t="s">
        <v>116</v>
      </c>
      <c r="AV2" s="80"/>
      <c r="AW2" s="78" t="s">
        <v>137</v>
      </c>
      <c r="AX2" s="76" t="s">
        <v>116</v>
      </c>
      <c r="AY2" s="77"/>
      <c r="AZ2" s="78" t="s">
        <v>143</v>
      </c>
      <c r="BA2" s="76" t="s">
        <v>116</v>
      </c>
      <c r="BB2" s="77"/>
      <c r="BC2" s="85" t="s">
        <v>144</v>
      </c>
      <c r="BD2" s="78" t="s">
        <v>116</v>
      </c>
      <c r="BE2" s="78" t="s">
        <v>146</v>
      </c>
      <c r="BF2" s="78" t="s">
        <v>116</v>
      </c>
      <c r="BG2" s="78" t="s">
        <v>148</v>
      </c>
      <c r="BH2" s="78" t="s">
        <v>116</v>
      </c>
    </row>
    <row r="3" spans="1:60" s="2" customFormat="1" ht="38.25" customHeight="1">
      <c r="A3" s="75"/>
      <c r="B3" s="75"/>
      <c r="C3" s="75"/>
      <c r="D3" s="75"/>
      <c r="E3" s="4" t="s">
        <v>2</v>
      </c>
      <c r="F3" s="7" t="s">
        <v>3</v>
      </c>
      <c r="G3" s="3"/>
      <c r="H3" s="3" t="s">
        <v>72</v>
      </c>
      <c r="I3" s="3" t="s">
        <v>73</v>
      </c>
      <c r="J3" s="79"/>
      <c r="K3" s="79"/>
      <c r="L3" s="3" t="s">
        <v>72</v>
      </c>
      <c r="M3" s="10" t="s">
        <v>76</v>
      </c>
      <c r="N3" s="75"/>
      <c r="O3" s="3" t="s">
        <v>72</v>
      </c>
      <c r="P3" s="3" t="s">
        <v>76</v>
      </c>
      <c r="Q3" s="79"/>
      <c r="R3" s="3" t="s">
        <v>72</v>
      </c>
      <c r="S3" s="3" t="s">
        <v>111</v>
      </c>
      <c r="T3" s="75"/>
      <c r="U3" s="75"/>
      <c r="V3" s="3" t="s">
        <v>72</v>
      </c>
      <c r="W3" s="3" t="s">
        <v>117</v>
      </c>
      <c r="X3" s="79"/>
      <c r="Y3" s="79"/>
      <c r="Z3" s="3" t="s">
        <v>72</v>
      </c>
      <c r="AA3" s="3" t="s">
        <v>117</v>
      </c>
      <c r="AB3" s="3" t="s">
        <v>122</v>
      </c>
      <c r="AC3" s="79"/>
      <c r="AD3" s="3" t="s">
        <v>72</v>
      </c>
      <c r="AE3" s="3" t="s">
        <v>122</v>
      </c>
      <c r="AF3" s="79"/>
      <c r="AG3" s="3" t="s">
        <v>72</v>
      </c>
      <c r="AH3" s="3" t="s">
        <v>122</v>
      </c>
      <c r="AI3" s="79"/>
      <c r="AJ3" s="79"/>
      <c r="AK3" s="3" t="s">
        <v>72</v>
      </c>
      <c r="AL3" s="10" t="s">
        <v>128</v>
      </c>
      <c r="AM3" s="79"/>
      <c r="AN3" s="3" t="s">
        <v>72</v>
      </c>
      <c r="AO3" s="3" t="s">
        <v>128</v>
      </c>
      <c r="AP3" s="79"/>
      <c r="AQ3" s="3" t="s">
        <v>72</v>
      </c>
      <c r="AR3" s="3" t="s">
        <v>128</v>
      </c>
      <c r="AS3" s="79"/>
      <c r="AT3" s="79"/>
      <c r="AU3" s="3" t="s">
        <v>72</v>
      </c>
      <c r="AV3" s="10" t="s">
        <v>117</v>
      </c>
      <c r="AW3" s="79"/>
      <c r="AX3" s="3" t="s">
        <v>72</v>
      </c>
      <c r="AY3" s="3" t="s">
        <v>117</v>
      </c>
      <c r="AZ3" s="79"/>
      <c r="BA3" s="3" t="s">
        <v>72</v>
      </c>
      <c r="BB3" s="3" t="s">
        <v>117</v>
      </c>
      <c r="BC3" s="86"/>
      <c r="BD3" s="79"/>
      <c r="BE3" s="79"/>
      <c r="BF3" s="79"/>
      <c r="BG3" s="79"/>
      <c r="BH3" s="79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83" t="s">
        <v>139</v>
      </c>
      <c r="C119" s="83"/>
      <c r="D119" s="83"/>
      <c r="E119" s="83"/>
      <c r="F119" s="83"/>
      <c r="G119" s="83"/>
      <c r="H119" s="83"/>
      <c r="I119" s="83"/>
      <c r="J119" s="83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tabSelected="1" view="pageBreakPreview" zoomScaleSheetLayoutView="100" zoomScalePageLayoutView="0" workbookViewId="0" topLeftCell="A34">
      <selection activeCell="B22" sqref="B22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89" t="s">
        <v>186</v>
      </c>
      <c r="B1" s="89"/>
      <c r="C1" s="47"/>
      <c r="D1" s="47"/>
      <c r="E1" s="47"/>
      <c r="F1" s="47"/>
    </row>
    <row r="2" spans="1:21" ht="25.5" customHeight="1">
      <c r="A2" s="75" t="s">
        <v>0</v>
      </c>
      <c r="B2" s="90" t="s">
        <v>188</v>
      </c>
      <c r="C2" s="75" t="s">
        <v>68</v>
      </c>
      <c r="D2" s="75" t="s">
        <v>150</v>
      </c>
      <c r="E2" s="75" t="s">
        <v>1</v>
      </c>
      <c r="F2" s="75"/>
      <c r="G2" s="81" t="s">
        <v>151</v>
      </c>
      <c r="H2" s="87" t="s">
        <v>1</v>
      </c>
      <c r="I2" s="88"/>
      <c r="J2" s="81" t="s">
        <v>152</v>
      </c>
      <c r="K2" s="87" t="s">
        <v>1</v>
      </c>
      <c r="L2" s="88"/>
      <c r="M2" s="81" t="s">
        <v>153</v>
      </c>
      <c r="N2" s="87" t="s">
        <v>116</v>
      </c>
      <c r="O2" s="88"/>
      <c r="P2" s="81" t="s">
        <v>154</v>
      </c>
      <c r="Q2" s="87" t="s">
        <v>116</v>
      </c>
      <c r="R2" s="88"/>
      <c r="S2" s="81" t="s">
        <v>185</v>
      </c>
      <c r="T2" s="92" t="s">
        <v>116</v>
      </c>
      <c r="U2" s="91"/>
    </row>
    <row r="3" spans="1:21" ht="48" customHeight="1">
      <c r="A3" s="75"/>
      <c r="B3" s="75"/>
      <c r="C3" s="75"/>
      <c r="D3" s="75"/>
      <c r="E3" s="4" t="s">
        <v>2</v>
      </c>
      <c r="F3" s="4" t="s">
        <v>3</v>
      </c>
      <c r="G3" s="82"/>
      <c r="H3" s="4" t="s">
        <v>72</v>
      </c>
      <c r="I3" s="4" t="s">
        <v>122</v>
      </c>
      <c r="J3" s="82"/>
      <c r="K3" s="4" t="s">
        <v>72</v>
      </c>
      <c r="L3" s="4" t="s">
        <v>122</v>
      </c>
      <c r="M3" s="82"/>
      <c r="N3" s="4" t="s">
        <v>72</v>
      </c>
      <c r="O3" s="4" t="s">
        <v>128</v>
      </c>
      <c r="P3" s="82"/>
      <c r="Q3" s="4" t="s">
        <v>72</v>
      </c>
      <c r="R3" s="4" t="s">
        <v>128</v>
      </c>
      <c r="S3" s="82"/>
      <c r="T3" s="93"/>
      <c r="U3" s="91"/>
    </row>
    <row r="4" spans="1:20" ht="12.75">
      <c r="A4" s="71" t="s">
        <v>7</v>
      </c>
      <c r="B4" s="59">
        <f>B5+B7+B10+B6</f>
        <v>65609015</v>
      </c>
      <c r="C4" s="59">
        <f aca="true" t="shared" si="0" ref="C4:R4">C5+C7+C10+C6</f>
        <v>0</v>
      </c>
      <c r="D4" s="59">
        <f t="shared" si="0"/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9">
        <f t="shared" si="0"/>
        <v>0</v>
      </c>
      <c r="R4" s="59">
        <f t="shared" si="0"/>
        <v>0</v>
      </c>
      <c r="S4" s="59">
        <f>S5+S7+S10+S6+S11</f>
        <v>29529286.04</v>
      </c>
      <c r="T4" s="60">
        <f aca="true" t="shared" si="1" ref="T4:T10">S4/B4*100</f>
        <v>45.007970383338325</v>
      </c>
    </row>
    <row r="5" spans="1:20" ht="12.75">
      <c r="A5" s="70" t="s">
        <v>4</v>
      </c>
      <c r="B5" s="61">
        <v>54198380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24226238.42</v>
      </c>
      <c r="T5" s="60">
        <f t="shared" si="1"/>
        <v>44.69919289100523</v>
      </c>
    </row>
    <row r="6" spans="1:20" ht="12.75">
      <c r="A6" s="70" t="s">
        <v>178</v>
      </c>
      <c r="B6" s="61">
        <v>3367535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>
        <v>1955661.79</v>
      </c>
      <c r="T6" s="60">
        <f t="shared" si="1"/>
        <v>58.07398557104826</v>
      </c>
    </row>
    <row r="7" spans="1:20" ht="12.75">
      <c r="A7" s="70" t="s">
        <v>162</v>
      </c>
      <c r="B7" s="61">
        <f>B8+B9</f>
        <v>7236100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>
        <f>S8+S9</f>
        <v>3100681.2199999997</v>
      </c>
      <c r="T7" s="60">
        <f t="shared" si="1"/>
        <v>42.85017094843907</v>
      </c>
    </row>
    <row r="8" spans="1:20" ht="25.5">
      <c r="A8" s="5" t="s">
        <v>8</v>
      </c>
      <c r="B8" s="63">
        <v>7010000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3000396.05</v>
      </c>
      <c r="T8" s="60">
        <f t="shared" si="1"/>
        <v>42.80165549215406</v>
      </c>
    </row>
    <row r="9" spans="1:20" ht="12.75">
      <c r="A9" s="5" t="s">
        <v>9</v>
      </c>
      <c r="B9" s="63">
        <v>226100</v>
      </c>
      <c r="C9" s="64"/>
      <c r="D9" s="64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65">
        <v>100285.17</v>
      </c>
      <c r="T9" s="60">
        <f t="shared" si="1"/>
        <v>44.3543432109686</v>
      </c>
    </row>
    <row r="10" spans="1:20" ht="12.75">
      <c r="A10" s="70" t="s">
        <v>163</v>
      </c>
      <c r="B10" s="67">
        <v>807000</v>
      </c>
      <c r="C10" s="68"/>
      <c r="D10" s="68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72">
        <v>246491.96</v>
      </c>
      <c r="T10" s="60">
        <f t="shared" si="1"/>
        <v>30.544232961586122</v>
      </c>
    </row>
    <row r="11" spans="1:20" ht="12.75">
      <c r="A11" s="70" t="s">
        <v>164</v>
      </c>
      <c r="B11" s="67"/>
      <c r="C11" s="68"/>
      <c r="D11" s="68"/>
      <c r="E11" s="59"/>
      <c r="F11" s="59"/>
      <c r="G11" s="65"/>
      <c r="H11" s="60"/>
      <c r="I11" s="60"/>
      <c r="J11" s="65"/>
      <c r="K11" s="60"/>
      <c r="L11" s="60"/>
      <c r="M11" s="65"/>
      <c r="N11" s="60"/>
      <c r="O11" s="60"/>
      <c r="P11" s="65"/>
      <c r="Q11" s="60"/>
      <c r="R11" s="60"/>
      <c r="S11" s="72">
        <v>212.65</v>
      </c>
      <c r="T11" s="60"/>
    </row>
    <row r="12" spans="1:20" ht="12.75">
      <c r="A12" s="74" t="s">
        <v>21</v>
      </c>
      <c r="B12" s="66">
        <f>B13+B19+B20+B21+B22+B25+B30+B33+B34+B23</f>
        <v>16753100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>
        <f>S13+S19+S20+S21+S22+S25+S30+S33+S34+S35+S23+S24</f>
        <v>1994267</v>
      </c>
      <c r="T12" s="60">
        <f aca="true" t="shared" si="2" ref="T12:T23">S12/B12*100</f>
        <v>11.90386853776316</v>
      </c>
    </row>
    <row r="13" spans="1:20" ht="25.5">
      <c r="A13" s="5" t="s">
        <v>165</v>
      </c>
      <c r="B13" s="61">
        <f>B14+B16+B17+B18+B15</f>
        <v>5372100</v>
      </c>
      <c r="C13" s="61">
        <f aca="true" t="shared" si="3" ref="C13:S13">C14+C16+C17+C18+C15</f>
        <v>0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61">
        <f t="shared" si="3"/>
        <v>0</v>
      </c>
      <c r="P13" s="61">
        <f t="shared" si="3"/>
        <v>0</v>
      </c>
      <c r="Q13" s="61">
        <f t="shared" si="3"/>
        <v>0</v>
      </c>
      <c r="R13" s="61">
        <f t="shared" si="3"/>
        <v>0</v>
      </c>
      <c r="S13" s="61">
        <f t="shared" si="3"/>
        <v>1224997.92</v>
      </c>
      <c r="T13" s="60">
        <f t="shared" si="2"/>
        <v>22.802961970179258</v>
      </c>
    </row>
    <row r="14" spans="1:20" ht="38.25">
      <c r="A14" s="5" t="s">
        <v>174</v>
      </c>
      <c r="B14" s="63">
        <v>311900</v>
      </c>
      <c r="C14" s="64"/>
      <c r="D14" s="64"/>
      <c r="E14" s="59"/>
      <c r="F14" s="59"/>
      <c r="G14" s="65"/>
      <c r="H14" s="60"/>
      <c r="I14" s="60"/>
      <c r="J14" s="65"/>
      <c r="K14" s="60"/>
      <c r="L14" s="60"/>
      <c r="M14" s="65"/>
      <c r="N14" s="60"/>
      <c r="O14" s="60"/>
      <c r="P14" s="65"/>
      <c r="Q14" s="60"/>
      <c r="R14" s="60"/>
      <c r="S14" s="65">
        <v>118892.03</v>
      </c>
      <c r="T14" s="60">
        <f t="shared" si="2"/>
        <v>38.11863738377685</v>
      </c>
    </row>
    <row r="15" spans="1:20" ht="25.5">
      <c r="A15" s="5" t="s">
        <v>175</v>
      </c>
      <c r="B15" s="63">
        <v>1596400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501129.68</v>
      </c>
      <c r="T15" s="60">
        <f t="shared" si="2"/>
        <v>31.3912352793786</v>
      </c>
    </row>
    <row r="16" spans="1:20" ht="12.75">
      <c r="A16" s="5" t="s">
        <v>157</v>
      </c>
      <c r="B16" s="63">
        <v>2668300</v>
      </c>
      <c r="C16" s="64"/>
      <c r="D16" s="64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516147.88</v>
      </c>
      <c r="T16" s="60">
        <f t="shared" si="2"/>
        <v>19.34369748529026</v>
      </c>
    </row>
    <row r="17" spans="1:20" ht="12.75">
      <c r="A17" s="5" t="s">
        <v>158</v>
      </c>
      <c r="B17" s="66">
        <v>782700</v>
      </c>
      <c r="C17" s="66"/>
      <c r="D17" s="66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88586</v>
      </c>
      <c r="T17" s="60">
        <f t="shared" si="2"/>
        <v>11.31800178868021</v>
      </c>
    </row>
    <row r="18" spans="1:20" ht="12.75">
      <c r="A18" s="5" t="s">
        <v>26</v>
      </c>
      <c r="B18" s="73">
        <v>12800</v>
      </c>
      <c r="C18" s="64"/>
      <c r="D18" s="64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242.33</v>
      </c>
      <c r="T18" s="60">
        <f t="shared" si="2"/>
        <v>1.893203125</v>
      </c>
    </row>
    <row r="19" spans="1:20" ht="12.75">
      <c r="A19" s="5" t="s">
        <v>27</v>
      </c>
      <c r="B19" s="73">
        <v>61800</v>
      </c>
      <c r="C19" s="68"/>
      <c r="D19" s="68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88956.08</v>
      </c>
      <c r="T19" s="60">
        <f t="shared" si="2"/>
        <v>143.94187702265373</v>
      </c>
    </row>
    <row r="20" spans="1:20" ht="12.75">
      <c r="A20" s="5" t="s">
        <v>159</v>
      </c>
      <c r="B20" s="73">
        <v>7795000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0</v>
      </c>
      <c r="T20" s="60">
        <f t="shared" si="2"/>
        <v>0</v>
      </c>
    </row>
    <row r="21" spans="1:20" ht="12.75">
      <c r="A21" s="5" t="s">
        <v>161</v>
      </c>
      <c r="B21" s="73">
        <v>135500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135517.71</v>
      </c>
      <c r="T21" s="60">
        <f t="shared" si="2"/>
        <v>100.01307011070111</v>
      </c>
    </row>
    <row r="22" spans="1:20" ht="12.75">
      <c r="A22" s="5" t="s">
        <v>160</v>
      </c>
      <c r="B22" s="73">
        <v>12900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v>12955.8</v>
      </c>
      <c r="T22" s="60">
        <f t="shared" si="2"/>
        <v>100.43255813953489</v>
      </c>
    </row>
    <row r="23" spans="1:20" ht="12.75">
      <c r="A23" s="5" t="s">
        <v>181</v>
      </c>
      <c r="B23" s="73">
        <v>2205000</v>
      </c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v>0</v>
      </c>
      <c r="T23" s="60">
        <f t="shared" si="2"/>
        <v>0</v>
      </c>
    </row>
    <row r="24" spans="1:20" ht="25.5">
      <c r="A24" s="5" t="s">
        <v>187</v>
      </c>
      <c r="B24" s="73"/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>
        <v>10555.51</v>
      </c>
      <c r="T24" s="60"/>
    </row>
    <row r="25" spans="1:20" ht="12.75">
      <c r="A25" s="5" t="s">
        <v>171</v>
      </c>
      <c r="B25" s="73">
        <f>B26+B27+B28+B29</f>
        <v>0</v>
      </c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f>S26+S27+S28+S29</f>
        <v>0</v>
      </c>
      <c r="T25" s="60"/>
    </row>
    <row r="26" spans="1:20" ht="12.75">
      <c r="A26" s="5" t="s">
        <v>177</v>
      </c>
      <c r="B26" s="73"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v>0</v>
      </c>
      <c r="T26" s="60"/>
    </row>
    <row r="27" spans="1:20" ht="12.75">
      <c r="A27" s="5" t="s">
        <v>173</v>
      </c>
      <c r="B27" s="73">
        <v>0</v>
      </c>
      <c r="C27" s="68"/>
      <c r="D27" s="68"/>
      <c r="E27" s="59"/>
      <c r="F27" s="59"/>
      <c r="G27" s="65"/>
      <c r="H27" s="60"/>
      <c r="I27" s="60"/>
      <c r="J27" s="65"/>
      <c r="K27" s="60"/>
      <c r="L27" s="60"/>
      <c r="M27" s="65"/>
      <c r="N27" s="60"/>
      <c r="O27" s="60"/>
      <c r="P27" s="65"/>
      <c r="Q27" s="60"/>
      <c r="R27" s="60"/>
      <c r="S27" s="65"/>
      <c r="T27" s="60"/>
    </row>
    <row r="28" spans="1:20" ht="12.75">
      <c r="A28" s="5" t="s">
        <v>167</v>
      </c>
      <c r="B28" s="73">
        <v>0</v>
      </c>
      <c r="C28" s="68"/>
      <c r="D28" s="68"/>
      <c r="E28" s="59"/>
      <c r="F28" s="59"/>
      <c r="G28" s="65"/>
      <c r="H28" s="60"/>
      <c r="I28" s="60"/>
      <c r="J28" s="65"/>
      <c r="K28" s="60"/>
      <c r="L28" s="60"/>
      <c r="M28" s="65"/>
      <c r="N28" s="60"/>
      <c r="O28" s="60"/>
      <c r="P28" s="65"/>
      <c r="Q28" s="60"/>
      <c r="R28" s="60"/>
      <c r="S28" s="65"/>
      <c r="T28" s="60"/>
    </row>
    <row r="29" spans="1:20" ht="12.75">
      <c r="A29" s="5" t="s">
        <v>168</v>
      </c>
      <c r="B29" s="73">
        <v>0</v>
      </c>
      <c r="C29" s="68"/>
      <c r="D29" s="68"/>
      <c r="E29" s="59"/>
      <c r="F29" s="59"/>
      <c r="G29" s="65"/>
      <c r="H29" s="60"/>
      <c r="I29" s="60"/>
      <c r="J29" s="65"/>
      <c r="K29" s="60"/>
      <c r="L29" s="60"/>
      <c r="M29" s="65"/>
      <c r="N29" s="60"/>
      <c r="O29" s="60"/>
      <c r="P29" s="65"/>
      <c r="Q29" s="60"/>
      <c r="R29" s="60"/>
      <c r="S29" s="65"/>
      <c r="T29" s="60"/>
    </row>
    <row r="30" spans="1:20" ht="16.5" customHeight="1">
      <c r="A30" s="5" t="s">
        <v>166</v>
      </c>
      <c r="B30" s="73">
        <f>B31+B32</f>
        <v>653700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>
        <f>S31</f>
        <v>205692.27</v>
      </c>
      <c r="T30" s="60">
        <f>S30/B30*100</f>
        <v>31.465851307939417</v>
      </c>
    </row>
    <row r="31" spans="1:20" ht="12.75">
      <c r="A31" s="5" t="s">
        <v>172</v>
      </c>
      <c r="B31" s="73">
        <v>653700</v>
      </c>
      <c r="C31" s="68"/>
      <c r="D31" s="68"/>
      <c r="E31" s="59"/>
      <c r="F31" s="59"/>
      <c r="G31" s="65"/>
      <c r="H31" s="60"/>
      <c r="I31" s="60"/>
      <c r="J31" s="65"/>
      <c r="K31" s="60"/>
      <c r="L31" s="60"/>
      <c r="M31" s="65"/>
      <c r="N31" s="60"/>
      <c r="O31" s="60"/>
      <c r="P31" s="65"/>
      <c r="Q31" s="60"/>
      <c r="R31" s="60"/>
      <c r="S31" s="65">
        <v>205692.27</v>
      </c>
      <c r="T31" s="60">
        <f>S31/B31*100</f>
        <v>31.465851307939417</v>
      </c>
    </row>
    <row r="32" spans="1:20" ht="12.75">
      <c r="A32" s="5" t="s">
        <v>168</v>
      </c>
      <c r="B32" s="73">
        <v>0</v>
      </c>
      <c r="C32" s="68"/>
      <c r="D32" s="68"/>
      <c r="E32" s="59"/>
      <c r="F32" s="59"/>
      <c r="G32" s="65"/>
      <c r="H32" s="60"/>
      <c r="I32" s="60"/>
      <c r="J32" s="65"/>
      <c r="K32" s="60"/>
      <c r="L32" s="60"/>
      <c r="M32" s="65"/>
      <c r="N32" s="60"/>
      <c r="O32" s="60"/>
      <c r="P32" s="65"/>
      <c r="Q32" s="60"/>
      <c r="R32" s="60"/>
      <c r="S32" s="65"/>
      <c r="T32" s="60"/>
    </row>
    <row r="33" spans="1:20" ht="12.75">
      <c r="A33" s="5" t="s">
        <v>169</v>
      </c>
      <c r="B33" s="73">
        <v>425100</v>
      </c>
      <c r="C33" s="68"/>
      <c r="D33" s="68"/>
      <c r="E33" s="59"/>
      <c r="F33" s="59"/>
      <c r="G33" s="65"/>
      <c r="H33" s="60"/>
      <c r="I33" s="60"/>
      <c r="J33" s="65"/>
      <c r="K33" s="60"/>
      <c r="L33" s="60"/>
      <c r="M33" s="65"/>
      <c r="N33" s="60"/>
      <c r="O33" s="60"/>
      <c r="P33" s="65"/>
      <c r="Q33" s="60"/>
      <c r="R33" s="60"/>
      <c r="S33" s="65">
        <v>304791.71</v>
      </c>
      <c r="T33" s="60">
        <f>S33/B33*100</f>
        <v>71.69882615855093</v>
      </c>
    </row>
    <row r="34" spans="1:20" ht="12.75">
      <c r="A34" s="5" t="s">
        <v>170</v>
      </c>
      <c r="B34" s="73">
        <v>92000</v>
      </c>
      <c r="C34" s="68"/>
      <c r="D34" s="68"/>
      <c r="E34" s="59"/>
      <c r="F34" s="59"/>
      <c r="G34" s="65"/>
      <c r="H34" s="60"/>
      <c r="I34" s="60"/>
      <c r="J34" s="65"/>
      <c r="K34" s="60"/>
      <c r="L34" s="60"/>
      <c r="M34" s="65"/>
      <c r="N34" s="60"/>
      <c r="O34" s="60"/>
      <c r="P34" s="65"/>
      <c r="Q34" s="60"/>
      <c r="R34" s="60"/>
      <c r="S34" s="65">
        <v>10800</v>
      </c>
      <c r="T34" s="60">
        <f>S34/B34*100</f>
        <v>11.73913043478261</v>
      </c>
    </row>
    <row r="35" spans="1:20" ht="12.75">
      <c r="A35" s="5" t="s">
        <v>77</v>
      </c>
      <c r="B35" s="66"/>
      <c r="C35" s="68"/>
      <c r="D35" s="68"/>
      <c r="E35" s="59"/>
      <c r="F35" s="59"/>
      <c r="G35" s="65"/>
      <c r="H35" s="60"/>
      <c r="I35" s="60"/>
      <c r="J35" s="65"/>
      <c r="K35" s="60"/>
      <c r="L35" s="60"/>
      <c r="M35" s="65"/>
      <c r="N35" s="60"/>
      <c r="O35" s="60"/>
      <c r="P35" s="65"/>
      <c r="Q35" s="60"/>
      <c r="R35" s="60"/>
      <c r="S35" s="65">
        <v>0</v>
      </c>
      <c r="T35" s="60"/>
    </row>
    <row r="36" spans="1:20" ht="12.75">
      <c r="A36" s="70" t="s">
        <v>34</v>
      </c>
      <c r="B36" s="66">
        <f>B4+B12</f>
        <v>82362115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9"/>
      <c r="N36" s="69"/>
      <c r="O36" s="69"/>
      <c r="P36" s="69"/>
      <c r="Q36" s="69"/>
      <c r="R36" s="69"/>
      <c r="S36" s="69">
        <f>S12+S4</f>
        <v>31523553.04</v>
      </c>
      <c r="T36" s="60">
        <f>S36/B36*100</f>
        <v>38.274336495608445</v>
      </c>
    </row>
    <row r="37" spans="1:20" ht="12.75">
      <c r="A37" s="70" t="s">
        <v>36</v>
      </c>
      <c r="B37" s="66">
        <f>B38+B39+B40+B41+B42+B43+B44+B45+B46+B47</f>
        <v>112852537</v>
      </c>
      <c r="C37" s="66" t="e">
        <f aca="true" t="shared" si="4" ref="C37:R37">C38+C39+C40+C42+C46</f>
        <v>#REF!</v>
      </c>
      <c r="D37" s="66" t="e">
        <f t="shared" si="4"/>
        <v>#REF!</v>
      </c>
      <c r="E37" s="66" t="e">
        <f t="shared" si="4"/>
        <v>#REF!</v>
      </c>
      <c r="F37" s="66" t="e">
        <f t="shared" si="4"/>
        <v>#REF!</v>
      </c>
      <c r="G37" s="66" t="e">
        <f t="shared" si="4"/>
        <v>#REF!</v>
      </c>
      <c r="H37" s="66" t="e">
        <f t="shared" si="4"/>
        <v>#REF!</v>
      </c>
      <c r="I37" s="66" t="e">
        <f t="shared" si="4"/>
        <v>#REF!</v>
      </c>
      <c r="J37" s="66" t="e">
        <f t="shared" si="4"/>
        <v>#REF!</v>
      </c>
      <c r="K37" s="66" t="e">
        <f t="shared" si="4"/>
        <v>#REF!</v>
      </c>
      <c r="L37" s="66" t="e">
        <f t="shared" si="4"/>
        <v>#REF!</v>
      </c>
      <c r="M37" s="66" t="e">
        <f t="shared" si="4"/>
        <v>#REF!</v>
      </c>
      <c r="N37" s="66" t="e">
        <f t="shared" si="4"/>
        <v>#REF!</v>
      </c>
      <c r="O37" s="66" t="e">
        <f t="shared" si="4"/>
        <v>#REF!</v>
      </c>
      <c r="P37" s="66" t="e">
        <f t="shared" si="4"/>
        <v>#REF!</v>
      </c>
      <c r="Q37" s="66" t="e">
        <f t="shared" si="4"/>
        <v>#REF!</v>
      </c>
      <c r="R37" s="66" t="e">
        <f t="shared" si="4"/>
        <v>#REF!</v>
      </c>
      <c r="S37" s="66">
        <f>S38+S39+S40+S42+S46+S47+S41+S43+S44+S45</f>
        <v>59221177</v>
      </c>
      <c r="T37" s="60">
        <f>S37/B37*100</f>
        <v>52.47660227611897</v>
      </c>
    </row>
    <row r="38" spans="1:20" ht="12.75">
      <c r="A38" s="5" t="s">
        <v>45</v>
      </c>
      <c r="B38" s="63">
        <v>74596600</v>
      </c>
      <c r="C38" s="64"/>
      <c r="D38" s="64"/>
      <c r="E38" s="59"/>
      <c r="F38" s="59"/>
      <c r="G38" s="65"/>
      <c r="H38" s="60"/>
      <c r="I38" s="60"/>
      <c r="J38" s="65"/>
      <c r="K38" s="60"/>
      <c r="L38" s="60"/>
      <c r="M38" s="65"/>
      <c r="N38" s="60"/>
      <c r="O38" s="60"/>
      <c r="P38" s="65"/>
      <c r="Q38" s="60"/>
      <c r="R38" s="60"/>
      <c r="S38" s="65">
        <v>41775315</v>
      </c>
      <c r="T38" s="60">
        <f>S38/B38*100</f>
        <v>56.001634122734814</v>
      </c>
    </row>
    <row r="39" spans="1:20" ht="12.75">
      <c r="A39" s="5" t="s">
        <v>156</v>
      </c>
      <c r="B39" s="63">
        <v>32694000</v>
      </c>
      <c r="C39" s="64"/>
      <c r="D39" s="64"/>
      <c r="E39" s="59"/>
      <c r="F39" s="59"/>
      <c r="G39" s="65"/>
      <c r="H39" s="60"/>
      <c r="I39" s="60"/>
      <c r="J39" s="65"/>
      <c r="K39" s="60"/>
      <c r="L39" s="60"/>
      <c r="M39" s="65"/>
      <c r="N39" s="60"/>
      <c r="O39" s="60"/>
      <c r="P39" s="65"/>
      <c r="Q39" s="60"/>
      <c r="R39" s="60"/>
      <c r="S39" s="65">
        <v>16347000</v>
      </c>
      <c r="T39" s="60">
        <f>S39/B39*100</f>
        <v>50</v>
      </c>
    </row>
    <row r="40" spans="1:20" ht="12.75">
      <c r="A40" s="5" t="s">
        <v>47</v>
      </c>
      <c r="B40" s="63">
        <v>5224937</v>
      </c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>
        <v>2287862</v>
      </c>
      <c r="T40" s="60"/>
    </row>
    <row r="41" spans="1:20" ht="12.75">
      <c r="A41" s="5" t="s">
        <v>179</v>
      </c>
      <c r="B41" s="63"/>
      <c r="C41" s="64"/>
      <c r="D41" s="64"/>
      <c r="E41" s="59"/>
      <c r="F41" s="59"/>
      <c r="G41" s="65"/>
      <c r="H41" s="60"/>
      <c r="I41" s="60"/>
      <c r="J41" s="65"/>
      <c r="K41" s="60"/>
      <c r="L41" s="60"/>
      <c r="M41" s="65"/>
      <c r="N41" s="60"/>
      <c r="O41" s="60"/>
      <c r="P41" s="65"/>
      <c r="Q41" s="60"/>
      <c r="R41" s="60"/>
      <c r="S41" s="65"/>
      <c r="T41" s="60"/>
    </row>
    <row r="42" spans="1:20" ht="12.75">
      <c r="A42" s="5" t="s">
        <v>180</v>
      </c>
      <c r="B42" s="63">
        <v>250000</v>
      </c>
      <c r="C42" s="63" t="e">
        <f>#REF!+#REF!+#REF!</f>
        <v>#REF!</v>
      </c>
      <c r="D42" s="63" t="e">
        <f>#REF!+#REF!+#REF!</f>
        <v>#REF!</v>
      </c>
      <c r="E42" s="63" t="e">
        <f>#REF!+#REF!+#REF!</f>
        <v>#REF!</v>
      </c>
      <c r="F42" s="63" t="e">
        <f>#REF!+#REF!+#REF!</f>
        <v>#REF!</v>
      </c>
      <c r="G42" s="63" t="e">
        <f>#REF!+#REF!+#REF!</f>
        <v>#REF!</v>
      </c>
      <c r="H42" s="63" t="e">
        <f>#REF!+#REF!+#REF!</f>
        <v>#REF!</v>
      </c>
      <c r="I42" s="63" t="e">
        <f>#REF!+#REF!+#REF!</f>
        <v>#REF!</v>
      </c>
      <c r="J42" s="63" t="e">
        <f>#REF!+#REF!+#REF!</f>
        <v>#REF!</v>
      </c>
      <c r="K42" s="63" t="e">
        <f>#REF!+#REF!+#REF!</f>
        <v>#REF!</v>
      </c>
      <c r="L42" s="63" t="e">
        <f>#REF!+#REF!+#REF!</f>
        <v>#REF!</v>
      </c>
      <c r="M42" s="63" t="e">
        <f>#REF!+#REF!+#REF!</f>
        <v>#REF!</v>
      </c>
      <c r="N42" s="63" t="e">
        <f>#REF!+#REF!+#REF!</f>
        <v>#REF!</v>
      </c>
      <c r="O42" s="63" t="e">
        <f>#REF!+#REF!+#REF!</f>
        <v>#REF!</v>
      </c>
      <c r="P42" s="63" t="e">
        <f>#REF!+#REF!+#REF!</f>
        <v>#REF!</v>
      </c>
      <c r="Q42" s="63" t="e">
        <f>#REF!+#REF!+#REF!</f>
        <v>#REF!</v>
      </c>
      <c r="R42" s="63" t="e">
        <f>#REF!+#REF!+#REF!</f>
        <v>#REF!</v>
      </c>
      <c r="S42" s="63">
        <v>250000</v>
      </c>
      <c r="T42" s="60"/>
    </row>
    <row r="43" spans="1:20" ht="25.5">
      <c r="A43" s="5" t="s">
        <v>182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0"/>
    </row>
    <row r="44" spans="1:20" ht="30.75" customHeight="1">
      <c r="A44" s="5" t="s">
        <v>183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0"/>
    </row>
    <row r="45" spans="1:20" ht="30.75" customHeight="1">
      <c r="A45" s="5" t="s">
        <v>184</v>
      </c>
      <c r="B45" s="63">
        <v>87000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>
        <v>87000</v>
      </c>
      <c r="T45" s="60"/>
    </row>
    <row r="46" spans="1:20" ht="29.25" customHeight="1">
      <c r="A46" s="5" t="s">
        <v>176</v>
      </c>
      <c r="B46" s="63"/>
      <c r="C46" s="64"/>
      <c r="D46" s="64"/>
      <c r="E46" s="59"/>
      <c r="F46" s="59"/>
      <c r="G46" s="65"/>
      <c r="H46" s="60"/>
      <c r="I46" s="60"/>
      <c r="J46" s="65"/>
      <c r="K46" s="60"/>
      <c r="L46" s="60"/>
      <c r="M46" s="65"/>
      <c r="N46" s="60"/>
      <c r="O46" s="60"/>
      <c r="P46" s="65"/>
      <c r="Q46" s="60"/>
      <c r="R46" s="60"/>
      <c r="S46" s="65"/>
      <c r="T46" s="60"/>
    </row>
    <row r="47" spans="1:20" ht="12.75">
      <c r="A47" s="5" t="s">
        <v>155</v>
      </c>
      <c r="B47" s="63"/>
      <c r="C47" s="64"/>
      <c r="D47" s="64"/>
      <c r="E47" s="59"/>
      <c r="F47" s="59"/>
      <c r="G47" s="65"/>
      <c r="H47" s="60"/>
      <c r="I47" s="60"/>
      <c r="J47" s="65"/>
      <c r="K47" s="60"/>
      <c r="L47" s="60"/>
      <c r="M47" s="65"/>
      <c r="N47" s="60"/>
      <c r="O47" s="60"/>
      <c r="P47" s="65"/>
      <c r="Q47" s="60"/>
      <c r="R47" s="60"/>
      <c r="S47" s="65">
        <v>-1526000</v>
      </c>
      <c r="T47" s="60"/>
    </row>
    <row r="48" spans="1:20" ht="12.75">
      <c r="A48" s="70" t="s">
        <v>40</v>
      </c>
      <c r="B48" s="66">
        <f>B36+B37</f>
        <v>195214652</v>
      </c>
      <c r="C48" s="66" t="e">
        <f aca="true" t="shared" si="5" ref="C48:S48">C36+C37</f>
        <v>#REF!</v>
      </c>
      <c r="D48" s="66" t="e">
        <f t="shared" si="5"/>
        <v>#REF!</v>
      </c>
      <c r="E48" s="66" t="e">
        <f t="shared" si="5"/>
        <v>#REF!</v>
      </c>
      <c r="F48" s="66" t="e">
        <f t="shared" si="5"/>
        <v>#REF!</v>
      </c>
      <c r="G48" s="66" t="e">
        <f t="shared" si="5"/>
        <v>#REF!</v>
      </c>
      <c r="H48" s="66" t="e">
        <f t="shared" si="5"/>
        <v>#REF!</v>
      </c>
      <c r="I48" s="66" t="e">
        <f t="shared" si="5"/>
        <v>#REF!</v>
      </c>
      <c r="J48" s="66" t="e">
        <f t="shared" si="5"/>
        <v>#REF!</v>
      </c>
      <c r="K48" s="66" t="e">
        <f t="shared" si="5"/>
        <v>#REF!</v>
      </c>
      <c r="L48" s="66" t="e">
        <f t="shared" si="5"/>
        <v>#REF!</v>
      </c>
      <c r="M48" s="66" t="e">
        <f t="shared" si="5"/>
        <v>#REF!</v>
      </c>
      <c r="N48" s="66" t="e">
        <f t="shared" si="5"/>
        <v>#REF!</v>
      </c>
      <c r="O48" s="66" t="e">
        <f t="shared" si="5"/>
        <v>#REF!</v>
      </c>
      <c r="P48" s="66" t="e">
        <f t="shared" si="5"/>
        <v>#REF!</v>
      </c>
      <c r="Q48" s="66" t="e">
        <f t="shared" si="5"/>
        <v>#REF!</v>
      </c>
      <c r="R48" s="66" t="e">
        <f t="shared" si="5"/>
        <v>#REF!</v>
      </c>
      <c r="S48" s="66">
        <f t="shared" si="5"/>
        <v>90744730.03999999</v>
      </c>
      <c r="T48" s="60">
        <f>S48/B48*100</f>
        <v>46.48458971204681</v>
      </c>
    </row>
    <row r="49" spans="1:20" ht="12.75">
      <c r="A49" s="98" t="s">
        <v>48</v>
      </c>
      <c r="B49" s="95"/>
      <c r="C49" s="96"/>
      <c r="D49" s="96"/>
      <c r="E49" s="103"/>
      <c r="F49" s="103"/>
      <c r="G49" s="97"/>
      <c r="H49" s="94"/>
      <c r="I49" s="94"/>
      <c r="J49" s="97"/>
      <c r="K49" s="94"/>
      <c r="L49" s="94"/>
      <c r="M49" s="104"/>
      <c r="N49" s="94"/>
      <c r="O49" s="110"/>
      <c r="P49" s="105"/>
      <c r="Q49" s="94"/>
      <c r="R49" s="94"/>
      <c r="S49" s="97"/>
      <c r="T49" s="94"/>
    </row>
    <row r="50" spans="1:20" ht="12.75">
      <c r="A50" s="111" t="s">
        <v>189</v>
      </c>
      <c r="B50" s="99">
        <v>27249055.41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>
        <v>10979024.2</v>
      </c>
      <c r="T50" s="94">
        <f aca="true" t="shared" si="6" ref="T49:T64">S50/B50*100</f>
        <v>40.291393719177734</v>
      </c>
    </row>
    <row r="51" spans="1:20" ht="12.75">
      <c r="A51" s="111" t="s">
        <v>136</v>
      </c>
      <c r="B51" s="99"/>
      <c r="C51" s="99"/>
      <c r="D51" s="99"/>
      <c r="E51" s="106"/>
      <c r="F51" s="106"/>
      <c r="G51" s="102"/>
      <c r="H51" s="107"/>
      <c r="I51" s="107"/>
      <c r="J51" s="102"/>
      <c r="K51" s="107"/>
      <c r="L51" s="107"/>
      <c r="M51" s="102"/>
      <c r="N51" s="107"/>
      <c r="O51" s="101"/>
      <c r="P51" s="102"/>
      <c r="Q51" s="107"/>
      <c r="R51" s="107"/>
      <c r="S51" s="102"/>
      <c r="T51" s="94"/>
    </row>
    <row r="52" spans="1:20" ht="12.75">
      <c r="A52" s="111" t="s">
        <v>81</v>
      </c>
      <c r="B52" s="99">
        <v>991536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>
        <v>460652.33</v>
      </c>
      <c r="T52" s="94">
        <f t="shared" si="6"/>
        <v>46.458457383292185</v>
      </c>
    </row>
    <row r="53" spans="1:20" ht="12.75">
      <c r="A53" s="111" t="s">
        <v>84</v>
      </c>
      <c r="B53" s="99">
        <v>16450040.92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>
        <v>4006273.12</v>
      </c>
      <c r="T53" s="94">
        <f t="shared" si="6"/>
        <v>24.354183308621216</v>
      </c>
    </row>
    <row r="54" spans="1:20" ht="12.75">
      <c r="A54" s="111" t="s">
        <v>87</v>
      </c>
      <c r="B54" s="99">
        <v>339909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>
        <v>276424</v>
      </c>
      <c r="T54" s="94">
        <f t="shared" si="6"/>
        <v>81.32294231691424</v>
      </c>
    </row>
    <row r="55" spans="1:20" ht="12.75">
      <c r="A55" s="112" t="s">
        <v>55</v>
      </c>
      <c r="B55" s="99"/>
      <c r="C55" s="100"/>
      <c r="D55" s="100"/>
      <c r="E55" s="106"/>
      <c r="F55" s="106"/>
      <c r="G55" s="102"/>
      <c r="H55" s="107"/>
      <c r="I55" s="107"/>
      <c r="J55" s="102"/>
      <c r="K55" s="107"/>
      <c r="L55" s="107"/>
      <c r="M55" s="102"/>
      <c r="N55" s="107"/>
      <c r="O55" s="101"/>
      <c r="P55" s="102"/>
      <c r="Q55" s="107"/>
      <c r="R55" s="107"/>
      <c r="S55" s="102"/>
      <c r="T55" s="94"/>
    </row>
    <row r="56" spans="1:20" ht="12.75">
      <c r="A56" s="111" t="s">
        <v>89</v>
      </c>
      <c r="B56" s="99">
        <v>113855805.48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>
        <v>60196707.49</v>
      </c>
      <c r="T56" s="94">
        <f t="shared" si="6"/>
        <v>52.871004017949886</v>
      </c>
    </row>
    <row r="57" spans="1:20" ht="12.75">
      <c r="A57" s="111" t="s">
        <v>190</v>
      </c>
      <c r="B57" s="99">
        <v>19161591.9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>
        <v>9811039.24</v>
      </c>
      <c r="T57" s="94">
        <f t="shared" si="6"/>
        <v>51.201587483971004</v>
      </c>
    </row>
    <row r="58" spans="1:20" ht="12.75">
      <c r="A58" s="111" t="s">
        <v>191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4"/>
    </row>
    <row r="59" spans="1:20" ht="12.75">
      <c r="A59" s="111" t="s">
        <v>100</v>
      </c>
      <c r="B59" s="99">
        <v>8306924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>
        <v>5621847.43</v>
      </c>
      <c r="T59" s="94">
        <f t="shared" si="6"/>
        <v>67.67664456783281</v>
      </c>
    </row>
    <row r="60" spans="1:20" ht="12.75">
      <c r="A60" s="111" t="s">
        <v>192</v>
      </c>
      <c r="B60" s="99">
        <v>350000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>
        <v>186401.8</v>
      </c>
      <c r="T60" s="94">
        <f t="shared" si="6"/>
        <v>53.25765714285714</v>
      </c>
    </row>
    <row r="61" spans="1:20" ht="12.75">
      <c r="A61" s="111" t="s">
        <v>193</v>
      </c>
      <c r="B61" s="99">
        <v>1693237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>
        <v>846616</v>
      </c>
      <c r="T61" s="94">
        <f t="shared" si="6"/>
        <v>49.99985235380517</v>
      </c>
    </row>
    <row r="62" spans="1:20" ht="12.75">
      <c r="A62" s="111" t="s">
        <v>80</v>
      </c>
      <c r="B62" s="99">
        <v>1100000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>
        <v>456830.62</v>
      </c>
      <c r="T62" s="94">
        <f t="shared" si="6"/>
        <v>41.53005636363636</v>
      </c>
    </row>
    <row r="63" spans="1:20" ht="12.75">
      <c r="A63" s="111" t="s">
        <v>194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108"/>
      <c r="T63" s="94"/>
    </row>
    <row r="64" spans="1:20" ht="12.75">
      <c r="A64" s="109" t="s">
        <v>63</v>
      </c>
      <c r="B64" s="99">
        <f>B62+B61+B60+B59+B57+B56+B54+B53+B52+B50</f>
        <v>189498099.70999998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>
        <f>S50+S52+S53+S54+S56+S57+S59+S60+S61+S62</f>
        <v>92841816.23</v>
      </c>
      <c r="T64" s="94">
        <f t="shared" si="6"/>
        <v>48.99353416845935</v>
      </c>
    </row>
  </sheetData>
  <sheetProtection/>
  <mergeCells count="17"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  <mergeCell ref="N2:O2"/>
    <mergeCell ref="M2:M3"/>
    <mergeCell ref="K2:L2"/>
    <mergeCell ref="A1:B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2016-07-05T10:42:50Z</cp:lastPrinted>
  <dcterms:created xsi:type="dcterms:W3CDTF">1996-10-08T23:32:33Z</dcterms:created>
  <dcterms:modified xsi:type="dcterms:W3CDTF">2016-07-13T11:00:40Z</dcterms:modified>
  <cp:category/>
  <cp:version/>
  <cp:contentType/>
  <cp:contentStatus/>
</cp:coreProperties>
</file>