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бюджет'!$A$1:$T$74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<sst xmlns="http://schemas.openxmlformats.org/spreadsheetml/2006/main" count="369" uniqueCount="196">
  <si>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</si>
  <si>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</si>
  <si>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</si>
  <si>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</si>
  <si>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</si>
  <si>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</si>
  <si>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</si>
  <si>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</si>
  <si>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</si>
  <si>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</si>
  <si>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</si>
  <si>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</si>
  <si>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</si>
  <si>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</si>
  <si>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</si>
  <si>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</si>
  <si>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</si>
  <si>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</si>
  <si>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</si>
  <si>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</si>
  <si>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</si>
  <si>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</si>
  <si>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</si>
  <si>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</si>
  <si>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</si>
  <si>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</si>
  <si>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</si>
  <si>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</si>
  <si>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</si>
  <si>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</si>
  <si>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</si>
  <si>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</si>
  <si>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</si>
  <si>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</si>
  <si>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</si>
  <si>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</si>
  <si>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</si>
  <si>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</si>
  <si>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</si>
  <si>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</si>
  <si>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</si>
  <si>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</si>
  <si>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</si>
  <si>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</si>
  <si>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</si>
  <si>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</si>
  <si>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</si>
  <si>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</si>
  <si>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</si>
  <si>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</si>
  <si>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</si>
  <si>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</si>
  <si>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</si>
  <si>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</si>
  <si>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</si>
  <si>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</si>
  <si>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</si>
  <si>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</si>
  <si>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</si>
  <si>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</si>
  <si>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</si>
  <si>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</si>
  <si>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</si>
  <si>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</si>
  <si>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</si>
  <si>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</si>
  <si>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</si>
  <si>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</si>
  <si>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</si>
  <si>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</si>
  <si>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</si>
  <si>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</si>
  <si>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</si>
  <si>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</si>
  <si>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</si>
  <si>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</si>
  <si>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</si>
  <si>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</si>
  <si>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</si>
  <si>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</si>
  <si>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</si>
  <si>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</si>
  <si>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</si>
  <si>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</si>
  <si>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</si>
  <si>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</si>
  <si>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</si>
  <si>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</si>
  <si>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</si>
  <si>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</si>
  <si>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</si>
  <si>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</si>
  <si>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</si>
  <si>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</si>
  <si>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</si>
  <si>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</si>
  <si>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</si>
  <si>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</si>
  <si>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</si>
  <si>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</si>
  <si>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</si>
  <si>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</si>
  <si>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</si>
  <si>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</si>
  <si>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</si>
  <si>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</si>
  <si>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</si>
  <si>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</si>
  <si>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</si>
  <si>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</si>
  <si>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</si>
  <si>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</si>
  <si>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</si>
  <si>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</si>
  <si>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</si>
  <si>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</si>
  <si>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</si>
  <si>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</si>
  <si>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</si>
  <si>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</si>
  <si>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</si>
  <si>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</si>
  <si>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</si>
  <si>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</si>
  <si>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</si>
  <si>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</si>
  <si>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</si>
  <si>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</si>
  <si>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</si>
  <si>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</si>
  <si>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</si>
  <si>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</si>
  <si>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</si>
  <si>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</si>
  <si>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</si>
  <si>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</si>
  <si>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</si>
  <si>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</si>
  <si>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</si>
  <si>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</si>
  <si>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</si>
  <si>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</si>
  <si>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</si>
  <si>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</si>
  <si>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</si>
  <si>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</si>
  <si>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</si>
  <si>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</si>
  <si>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</si>
  <si>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</si>
  <si>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</si>
  <si>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</si>
  <si>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</si>
  <si>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</si>
  <si>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</si>
  <si>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</si>
  <si>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</si>
  <si>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</si>
  <si>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</si>
  <si>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</si>
  <si>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</si>
  <si>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</si>
  <si>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</si>
  <si>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</si>
  <si>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</si>
  <si>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</si>
  <si>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</si>
  <si>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</si>
  <si>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</si>
  <si>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</si>
  <si>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</si>
  <si>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</si>
  <si>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</si>
  <si>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</si>
  <si>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</si>
  <si>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</si>
  <si>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</si>
  <si>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 том числе: администрация района,собрание депутатов</t>
  </si>
  <si>
    <t>Акцизы</t>
  </si>
  <si>
    <t>МБТ на комплектование книжных фондов</t>
  </si>
  <si>
    <t>Иные межбюджетные трансферты (обр. к депутатамм ЗС Тв.обл.)</t>
  </si>
  <si>
    <t>Продажа муниципальной земли (100%)</t>
  </si>
  <si>
    <t>МБТ на подключение общедоступных библиотек РФ к сети Интернет</t>
  </si>
  <si>
    <t>Прочие безвозмездные поступления в бюджеты муниципальных районов</t>
  </si>
  <si>
    <t>Плата за увеличение зем.участков,наход. В частн.собств в результате перерасред.таких зем.участков (50/50%)</t>
  </si>
  <si>
    <t>Утверждено по Решению Собрания депутатов от 28.06.2016 №128</t>
  </si>
  <si>
    <t>МБТ на гос.поддержку  мун.учреждений культуры, находящихся на территориях сельских поселений</t>
  </si>
  <si>
    <t>Исполнение районного бюджета на 01.10.2016 года</t>
  </si>
  <si>
    <t>Фактическое исполнение на 01.10.2016</t>
  </si>
  <si>
    <t>налог,взимаемый в связи с введением патентной системы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</si>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</sst>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/>
    </xf>
    <xf numFmtId="177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wrapText="1"/>
    </xf>
    <xf numFmtId="177" fontId="3" fillId="33" borderId="10" xfId="0" applyNumberFormat="1" applyFont="1" applyFill="1" applyBorder="1" applyAlignment="1">
      <alignment wrapText="1"/>
    </xf>
    <xf numFmtId="177" fontId="3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177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4" fontId="0" fillId="0" borderId="1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7" fontId="3" fillId="34" borderId="10" xfId="0" applyNumberFormat="1" applyFont="1" applyFill="1" applyBorder="1" applyAlignment="1">
      <alignment wrapText="1"/>
    </xf>
    <xf numFmtId="177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77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80" t="s">
        <v>0</v>
      </c>
      <c r="B2" s="80" t="s">
        <v>66</v>
      </c>
      <c r="C2" s="80" t="s">
        <v>140</v>
      </c>
      <c r="D2" s="80" t="s">
        <v>67</v>
      </c>
      <c r="E2" s="80" t="s">
        <v>1</v>
      </c>
      <c r="F2" s="75"/>
      <c r="G2" s="3" t="s">
        <v>70</v>
      </c>
      <c r="H2" s="75" t="s">
        <v>71</v>
      </c>
      <c r="I2" s="77"/>
      <c r="J2" s="78" t="s">
        <v>69</v>
      </c>
      <c r="K2" s="78" t="s">
        <v>75</v>
      </c>
      <c r="L2" s="75" t="s">
        <v>1</v>
      </c>
      <c r="M2" s="76"/>
      <c r="N2" s="80" t="s">
        <v>103</v>
      </c>
      <c r="O2" s="80" t="s">
        <v>1</v>
      </c>
      <c r="P2" s="80"/>
      <c r="Q2" s="78" t="s">
        <v>110</v>
      </c>
      <c r="R2" s="80" t="s">
        <v>1</v>
      </c>
      <c r="S2" s="80"/>
      <c r="T2" s="80" t="s">
        <v>114</v>
      </c>
      <c r="U2" s="80" t="s">
        <v>115</v>
      </c>
      <c r="V2" s="80" t="s">
        <v>116</v>
      </c>
      <c r="W2" s="80"/>
      <c r="X2" s="78" t="s">
        <v>121</v>
      </c>
      <c r="Y2" s="78" t="s">
        <v>120</v>
      </c>
      <c r="Z2" s="75" t="s">
        <v>116</v>
      </c>
      <c r="AA2" s="76"/>
      <c r="AB2" s="77"/>
      <c r="AC2" s="78" t="s">
        <v>124</v>
      </c>
      <c r="AD2" s="80" t="s">
        <v>116</v>
      </c>
      <c r="AE2" s="80"/>
      <c r="AF2" s="78" t="s">
        <v>125</v>
      </c>
      <c r="AG2" s="75" t="s">
        <v>116</v>
      </c>
      <c r="AH2" s="77"/>
      <c r="AI2" s="78" t="s">
        <v>127</v>
      </c>
      <c r="AJ2" s="78" t="s">
        <v>126</v>
      </c>
      <c r="AK2" s="75" t="s">
        <v>116</v>
      </c>
      <c r="AL2" s="76"/>
      <c r="AM2" s="78" t="s">
        <v>130</v>
      </c>
      <c r="AN2" s="75" t="s">
        <v>116</v>
      </c>
      <c r="AO2" s="77"/>
      <c r="AP2" s="78" t="s">
        <v>131</v>
      </c>
      <c r="AQ2" s="75" t="s">
        <v>116</v>
      </c>
      <c r="AR2" s="77"/>
      <c r="AS2" s="78" t="s">
        <v>134</v>
      </c>
      <c r="AT2" s="81" t="s">
        <v>142</v>
      </c>
    </row>
    <row r="3" spans="1:46" ht="25.5">
      <c r="A3" s="80"/>
      <c r="B3" s="80"/>
      <c r="C3" s="80"/>
      <c r="D3" s="80"/>
      <c r="E3" s="4" t="s">
        <v>2</v>
      </c>
      <c r="F3" s="7" t="s">
        <v>3</v>
      </c>
      <c r="G3" s="3"/>
      <c r="H3" s="3" t="s">
        <v>72</v>
      </c>
      <c r="I3" s="3" t="s">
        <v>73</v>
      </c>
      <c r="J3" s="79"/>
      <c r="K3" s="79"/>
      <c r="L3" s="3" t="s">
        <v>72</v>
      </c>
      <c r="M3" s="10" t="s">
        <v>76</v>
      </c>
      <c r="N3" s="80"/>
      <c r="O3" s="3" t="s">
        <v>72</v>
      </c>
      <c r="P3" s="3" t="s">
        <v>76</v>
      </c>
      <c r="Q3" s="79"/>
      <c r="R3" s="3" t="s">
        <v>72</v>
      </c>
      <c r="S3" s="3" t="s">
        <v>111</v>
      </c>
      <c r="T3" s="80"/>
      <c r="U3" s="80"/>
      <c r="V3" s="3" t="s">
        <v>72</v>
      </c>
      <c r="W3" s="3" t="s">
        <v>117</v>
      </c>
      <c r="X3" s="79"/>
      <c r="Y3" s="79"/>
      <c r="Z3" s="3" t="s">
        <v>72</v>
      </c>
      <c r="AA3" s="3" t="s">
        <v>117</v>
      </c>
      <c r="AB3" s="3" t="s">
        <v>122</v>
      </c>
      <c r="AC3" s="79"/>
      <c r="AD3" s="3" t="s">
        <v>72</v>
      </c>
      <c r="AE3" s="3" t="s">
        <v>122</v>
      </c>
      <c r="AF3" s="79"/>
      <c r="AG3" s="3" t="s">
        <v>72</v>
      </c>
      <c r="AH3" s="3" t="s">
        <v>122</v>
      </c>
      <c r="AI3" s="79"/>
      <c r="AJ3" s="79"/>
      <c r="AK3" s="3" t="s">
        <v>72</v>
      </c>
      <c r="AL3" s="10" t="s">
        <v>128</v>
      </c>
      <c r="AM3" s="79"/>
      <c r="AN3" s="3" t="s">
        <v>72</v>
      </c>
      <c r="AO3" s="3" t="s">
        <v>128</v>
      </c>
      <c r="AP3" s="79"/>
      <c r="AQ3" s="3" t="s">
        <v>72</v>
      </c>
      <c r="AR3" s="3" t="s">
        <v>128</v>
      </c>
      <c r="AS3" s="79"/>
      <c r="AT3" s="82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A2:A3"/>
    <mergeCell ref="B2:B3"/>
    <mergeCell ref="C2:C3"/>
    <mergeCell ref="D2:D3"/>
    <mergeCell ref="E2:F2"/>
    <mergeCell ref="H2:I2"/>
    <mergeCell ref="X2:X3"/>
    <mergeCell ref="Y2:Y3"/>
    <mergeCell ref="L2:M2"/>
    <mergeCell ref="N2:N3"/>
    <mergeCell ref="O2:P2"/>
    <mergeCell ref="Q2:Q3"/>
    <mergeCell ref="AP2:AP3"/>
    <mergeCell ref="AQ2:AR2"/>
    <mergeCell ref="J2:J3"/>
    <mergeCell ref="K2:K3"/>
    <mergeCell ref="AG2:AH2"/>
    <mergeCell ref="AI2:AI3"/>
    <mergeCell ref="R2:S2"/>
    <mergeCell ref="T2:T3"/>
    <mergeCell ref="U2:U3"/>
    <mergeCell ref="V2:W2"/>
    <mergeCell ref="Z2:AB2"/>
    <mergeCell ref="AC2:AC3"/>
    <mergeCell ref="AD2:AE2"/>
    <mergeCell ref="AF2:AF3"/>
    <mergeCell ref="AS2:AS3"/>
    <mergeCell ref="AT2:AT3"/>
    <mergeCell ref="AJ2:AJ3"/>
    <mergeCell ref="AK2:AL2"/>
    <mergeCell ref="AM2:AM3"/>
    <mergeCell ref="AN2:AO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85" t="s">
        <v>147</v>
      </c>
      <c r="B1" s="8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80" t="s">
        <v>0</v>
      </c>
      <c r="B2" s="80" t="s">
        <v>66</v>
      </c>
      <c r="C2" s="80" t="s">
        <v>68</v>
      </c>
      <c r="D2" s="80" t="s">
        <v>67</v>
      </c>
      <c r="E2" s="80" t="s">
        <v>1</v>
      </c>
      <c r="F2" s="75"/>
      <c r="G2" s="3" t="s">
        <v>70</v>
      </c>
      <c r="H2" s="75" t="s">
        <v>71</v>
      </c>
      <c r="I2" s="77"/>
      <c r="J2" s="78" t="s">
        <v>69</v>
      </c>
      <c r="K2" s="78" t="s">
        <v>75</v>
      </c>
      <c r="L2" s="75" t="s">
        <v>1</v>
      </c>
      <c r="M2" s="76"/>
      <c r="N2" s="80" t="s">
        <v>103</v>
      </c>
      <c r="O2" s="80" t="s">
        <v>1</v>
      </c>
      <c r="P2" s="80"/>
      <c r="Q2" s="78" t="s">
        <v>110</v>
      </c>
      <c r="R2" s="80" t="s">
        <v>1</v>
      </c>
      <c r="S2" s="80"/>
      <c r="T2" s="80" t="s">
        <v>114</v>
      </c>
      <c r="U2" s="80" t="s">
        <v>115</v>
      </c>
      <c r="V2" s="80" t="s">
        <v>116</v>
      </c>
      <c r="W2" s="80"/>
      <c r="X2" s="78" t="s">
        <v>121</v>
      </c>
      <c r="Y2" s="78" t="s">
        <v>120</v>
      </c>
      <c r="Z2" s="75" t="s">
        <v>116</v>
      </c>
      <c r="AA2" s="76"/>
      <c r="AB2" s="77"/>
      <c r="AC2" s="78" t="s">
        <v>124</v>
      </c>
      <c r="AD2" s="80" t="s">
        <v>116</v>
      </c>
      <c r="AE2" s="80"/>
      <c r="AF2" s="78" t="s">
        <v>125</v>
      </c>
      <c r="AG2" s="75" t="s">
        <v>116</v>
      </c>
      <c r="AH2" s="77"/>
      <c r="AI2" s="78" t="s">
        <v>127</v>
      </c>
      <c r="AJ2" s="78" t="s">
        <v>126</v>
      </c>
      <c r="AK2" s="75" t="s">
        <v>116</v>
      </c>
      <c r="AL2" s="76"/>
      <c r="AM2" s="78" t="s">
        <v>130</v>
      </c>
      <c r="AN2" s="75" t="s">
        <v>116</v>
      </c>
      <c r="AO2" s="77"/>
      <c r="AP2" s="78" t="s">
        <v>131</v>
      </c>
      <c r="AQ2" s="75" t="s">
        <v>116</v>
      </c>
      <c r="AR2" s="77"/>
      <c r="AS2" s="78" t="s">
        <v>134</v>
      </c>
      <c r="AT2" s="78" t="s">
        <v>135</v>
      </c>
      <c r="AU2" s="75" t="s">
        <v>116</v>
      </c>
      <c r="AV2" s="76"/>
      <c r="AW2" s="78" t="s">
        <v>137</v>
      </c>
      <c r="AX2" s="75" t="s">
        <v>116</v>
      </c>
      <c r="AY2" s="77"/>
      <c r="AZ2" s="78" t="s">
        <v>143</v>
      </c>
      <c r="BA2" s="75" t="s">
        <v>116</v>
      </c>
      <c r="BB2" s="77"/>
      <c r="BC2" s="83" t="s">
        <v>144</v>
      </c>
      <c r="BD2" s="78" t="s">
        <v>116</v>
      </c>
      <c r="BE2" s="78" t="s">
        <v>146</v>
      </c>
      <c r="BF2" s="78" t="s">
        <v>116</v>
      </c>
      <c r="BG2" s="78" t="s">
        <v>148</v>
      </c>
      <c r="BH2" s="78" t="s">
        <v>116</v>
      </c>
    </row>
    <row r="3" spans="1:60" s="2" customFormat="1" ht="38.25" customHeight="1">
      <c r="A3" s="80"/>
      <c r="B3" s="80"/>
      <c r="C3" s="80"/>
      <c r="D3" s="80"/>
      <c r="E3" s="4" t="s">
        <v>2</v>
      </c>
      <c r="F3" s="7" t="s">
        <v>3</v>
      </c>
      <c r="G3" s="3"/>
      <c r="H3" s="3" t="s">
        <v>72</v>
      </c>
      <c r="I3" s="3" t="s">
        <v>73</v>
      </c>
      <c r="J3" s="79"/>
      <c r="K3" s="79"/>
      <c r="L3" s="3" t="s">
        <v>72</v>
      </c>
      <c r="M3" s="10" t="s">
        <v>76</v>
      </c>
      <c r="N3" s="80"/>
      <c r="O3" s="3" t="s">
        <v>72</v>
      </c>
      <c r="P3" s="3" t="s">
        <v>76</v>
      </c>
      <c r="Q3" s="79"/>
      <c r="R3" s="3" t="s">
        <v>72</v>
      </c>
      <c r="S3" s="3" t="s">
        <v>111</v>
      </c>
      <c r="T3" s="80"/>
      <c r="U3" s="80"/>
      <c r="V3" s="3" t="s">
        <v>72</v>
      </c>
      <c r="W3" s="3" t="s">
        <v>117</v>
      </c>
      <c r="X3" s="79"/>
      <c r="Y3" s="79"/>
      <c r="Z3" s="3" t="s">
        <v>72</v>
      </c>
      <c r="AA3" s="3" t="s">
        <v>117</v>
      </c>
      <c r="AB3" s="3" t="s">
        <v>122</v>
      </c>
      <c r="AC3" s="79"/>
      <c r="AD3" s="3" t="s">
        <v>72</v>
      </c>
      <c r="AE3" s="3" t="s">
        <v>122</v>
      </c>
      <c r="AF3" s="79"/>
      <c r="AG3" s="3" t="s">
        <v>72</v>
      </c>
      <c r="AH3" s="3" t="s">
        <v>122</v>
      </c>
      <c r="AI3" s="79"/>
      <c r="AJ3" s="79"/>
      <c r="AK3" s="3" t="s">
        <v>72</v>
      </c>
      <c r="AL3" s="10" t="s">
        <v>128</v>
      </c>
      <c r="AM3" s="79"/>
      <c r="AN3" s="3" t="s">
        <v>72</v>
      </c>
      <c r="AO3" s="3" t="s">
        <v>128</v>
      </c>
      <c r="AP3" s="79"/>
      <c r="AQ3" s="3" t="s">
        <v>72</v>
      </c>
      <c r="AR3" s="3" t="s">
        <v>128</v>
      </c>
      <c r="AS3" s="79"/>
      <c r="AT3" s="79"/>
      <c r="AU3" s="3" t="s">
        <v>72</v>
      </c>
      <c r="AV3" s="10" t="s">
        <v>117</v>
      </c>
      <c r="AW3" s="79"/>
      <c r="AX3" s="3" t="s">
        <v>72</v>
      </c>
      <c r="AY3" s="3" t="s">
        <v>117</v>
      </c>
      <c r="AZ3" s="79"/>
      <c r="BA3" s="3" t="s">
        <v>72</v>
      </c>
      <c r="BB3" s="3" t="s">
        <v>117</v>
      </c>
      <c r="BC3" s="84"/>
      <c r="BD3" s="79"/>
      <c r="BE3" s="79"/>
      <c r="BF3" s="79"/>
      <c r="BG3" s="79"/>
      <c r="BH3" s="79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86" t="s">
        <v>139</v>
      </c>
      <c r="C119" s="86"/>
      <c r="D119" s="86"/>
      <c r="E119" s="86"/>
      <c r="F119" s="86"/>
      <c r="G119" s="86"/>
      <c r="H119" s="86"/>
      <c r="I119" s="86"/>
      <c r="J119" s="86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AS2:AS3"/>
    <mergeCell ref="AT2:AT3"/>
    <mergeCell ref="AU2:AV2"/>
    <mergeCell ref="AN2:AO2"/>
    <mergeCell ref="AQ2:AR2"/>
    <mergeCell ref="AP2:AP3"/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SheetLayoutView="100" zoomScalePageLayoutView="0" workbookViewId="0" topLeftCell="A41">
      <selection activeCell="B67" sqref="B67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92" t="s">
        <v>187</v>
      </c>
      <c r="B1" s="92"/>
      <c r="C1" s="47"/>
      <c r="D1" s="47"/>
      <c r="E1" s="47"/>
      <c r="F1" s="47"/>
    </row>
    <row r="2" spans="1:21" ht="25.5" customHeight="1">
      <c r="A2" s="80" t="s">
        <v>0</v>
      </c>
      <c r="B2" s="93" t="s">
        <v>185</v>
      </c>
      <c r="C2" s="80" t="s">
        <v>68</v>
      </c>
      <c r="D2" s="80" t="s">
        <v>150</v>
      </c>
      <c r="E2" s="80" t="s">
        <v>1</v>
      </c>
      <c r="F2" s="80"/>
      <c r="G2" s="81" t="s">
        <v>151</v>
      </c>
      <c r="H2" s="90" t="s">
        <v>1</v>
      </c>
      <c r="I2" s="91"/>
      <c r="J2" s="81" t="s">
        <v>152</v>
      </c>
      <c r="K2" s="90" t="s">
        <v>1</v>
      </c>
      <c r="L2" s="91"/>
      <c r="M2" s="81" t="s">
        <v>153</v>
      </c>
      <c r="N2" s="90" t="s">
        <v>116</v>
      </c>
      <c r="O2" s="91"/>
      <c r="P2" s="81" t="s">
        <v>154</v>
      </c>
      <c r="Q2" s="90" t="s">
        <v>116</v>
      </c>
      <c r="R2" s="91"/>
      <c r="S2" s="81" t="s">
        <v>188</v>
      </c>
      <c r="T2" s="88" t="s">
        <v>116</v>
      </c>
      <c r="U2" s="87"/>
    </row>
    <row r="3" spans="1:21" ht="48" customHeight="1">
      <c r="A3" s="80"/>
      <c r="B3" s="80"/>
      <c r="C3" s="80"/>
      <c r="D3" s="80"/>
      <c r="E3" s="4" t="s">
        <v>2</v>
      </c>
      <c r="F3" s="4" t="s">
        <v>3</v>
      </c>
      <c r="G3" s="82"/>
      <c r="H3" s="4" t="s">
        <v>72</v>
      </c>
      <c r="I3" s="4" t="s">
        <v>122</v>
      </c>
      <c r="J3" s="82"/>
      <c r="K3" s="4" t="s">
        <v>72</v>
      </c>
      <c r="L3" s="4" t="s">
        <v>122</v>
      </c>
      <c r="M3" s="82"/>
      <c r="N3" s="4" t="s">
        <v>72</v>
      </c>
      <c r="O3" s="4" t="s">
        <v>128</v>
      </c>
      <c r="P3" s="82"/>
      <c r="Q3" s="4" t="s">
        <v>72</v>
      </c>
      <c r="R3" s="4" t="s">
        <v>128</v>
      </c>
      <c r="S3" s="82"/>
      <c r="T3" s="89"/>
      <c r="U3" s="87"/>
    </row>
    <row r="4" spans="1:20" ht="12.75">
      <c r="A4" s="71" t="s">
        <v>7</v>
      </c>
      <c r="B4" s="59">
        <f>B5+B7+B11+B6</f>
        <v>65609015</v>
      </c>
      <c r="C4" s="59">
        <f aca="true" t="shared" si="0" ref="C4:R4">C5+C7+C11+C6</f>
        <v>0</v>
      </c>
      <c r="D4" s="59">
        <f t="shared" si="0"/>
        <v>0</v>
      </c>
      <c r="E4" s="59">
        <f t="shared" si="0"/>
        <v>0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9">
        <f t="shared" si="0"/>
        <v>0</v>
      </c>
      <c r="R4" s="59">
        <f t="shared" si="0"/>
        <v>0</v>
      </c>
      <c r="S4" s="59">
        <f>S5+S7+S11+S6+S12</f>
        <v>45824508.879999995</v>
      </c>
      <c r="T4" s="60">
        <f aca="true" t="shared" si="1" ref="T4:T11">S4/B4*100</f>
        <v>69.84483592689206</v>
      </c>
    </row>
    <row r="5" spans="1:20" ht="12.75">
      <c r="A5" s="70" t="s">
        <v>4</v>
      </c>
      <c r="B5" s="61">
        <v>54198380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>
        <v>37538269.29</v>
      </c>
      <c r="T5" s="60">
        <f t="shared" si="1"/>
        <v>69.26086958687695</v>
      </c>
    </row>
    <row r="6" spans="1:20" ht="12.75">
      <c r="A6" s="70" t="s">
        <v>178</v>
      </c>
      <c r="B6" s="61">
        <v>3367535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>
        <v>3191727.46</v>
      </c>
      <c r="T6" s="60">
        <f t="shared" si="1"/>
        <v>94.779340378051</v>
      </c>
    </row>
    <row r="7" spans="1:20" ht="12.75">
      <c r="A7" s="70" t="s">
        <v>162</v>
      </c>
      <c r="B7" s="61">
        <f>B8+B9</f>
        <v>7236100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>
        <f>S8+S9+S10</f>
        <v>4636887.12</v>
      </c>
      <c r="T7" s="60">
        <f t="shared" si="1"/>
        <v>64.07992039911002</v>
      </c>
    </row>
    <row r="8" spans="1:20" ht="25.5">
      <c r="A8" s="5" t="s">
        <v>8</v>
      </c>
      <c r="B8" s="63">
        <v>7010000</v>
      </c>
      <c r="C8" s="64"/>
      <c r="D8" s="64"/>
      <c r="E8" s="59"/>
      <c r="F8" s="59"/>
      <c r="G8" s="65"/>
      <c r="H8" s="60"/>
      <c r="I8" s="60"/>
      <c r="J8" s="65"/>
      <c r="K8" s="60"/>
      <c r="L8" s="60"/>
      <c r="M8" s="65"/>
      <c r="N8" s="60"/>
      <c r="O8" s="60"/>
      <c r="P8" s="65"/>
      <c r="Q8" s="60"/>
      <c r="R8" s="60"/>
      <c r="S8" s="65">
        <v>4461013.17</v>
      </c>
      <c r="T8" s="60">
        <f t="shared" si="1"/>
        <v>63.63784835948645</v>
      </c>
    </row>
    <row r="9" spans="1:20" ht="12.75">
      <c r="A9" s="5" t="s">
        <v>9</v>
      </c>
      <c r="B9" s="63">
        <v>226100</v>
      </c>
      <c r="C9" s="64"/>
      <c r="D9" s="64"/>
      <c r="E9" s="59"/>
      <c r="F9" s="59"/>
      <c r="G9" s="65"/>
      <c r="H9" s="60"/>
      <c r="I9" s="60"/>
      <c r="J9" s="65"/>
      <c r="K9" s="60"/>
      <c r="L9" s="60"/>
      <c r="M9" s="65"/>
      <c r="N9" s="60"/>
      <c r="O9" s="60"/>
      <c r="P9" s="65"/>
      <c r="Q9" s="60"/>
      <c r="R9" s="60"/>
      <c r="S9" s="65">
        <v>172285.95</v>
      </c>
      <c r="T9" s="60">
        <f t="shared" si="1"/>
        <v>76.19900486510393</v>
      </c>
    </row>
    <row r="10" spans="1:20" ht="12.75">
      <c r="A10" s="5" t="s">
        <v>189</v>
      </c>
      <c r="B10" s="63"/>
      <c r="C10" s="64"/>
      <c r="D10" s="64"/>
      <c r="E10" s="59"/>
      <c r="F10" s="59"/>
      <c r="G10" s="65"/>
      <c r="H10" s="60"/>
      <c r="I10" s="60"/>
      <c r="J10" s="65"/>
      <c r="K10" s="60"/>
      <c r="L10" s="60"/>
      <c r="M10" s="65"/>
      <c r="N10" s="60"/>
      <c r="O10" s="60"/>
      <c r="P10" s="65"/>
      <c r="Q10" s="60"/>
      <c r="R10" s="60"/>
      <c r="S10" s="65">
        <v>3588</v>
      </c>
      <c r="T10" s="60"/>
    </row>
    <row r="11" spans="1:20" ht="12.75">
      <c r="A11" s="70" t="s">
        <v>163</v>
      </c>
      <c r="B11" s="67">
        <v>807000</v>
      </c>
      <c r="C11" s="68"/>
      <c r="D11" s="68"/>
      <c r="E11" s="59"/>
      <c r="F11" s="59"/>
      <c r="G11" s="65"/>
      <c r="H11" s="60"/>
      <c r="I11" s="60"/>
      <c r="J11" s="65"/>
      <c r="K11" s="60"/>
      <c r="L11" s="60"/>
      <c r="M11" s="65"/>
      <c r="N11" s="60"/>
      <c r="O11" s="60"/>
      <c r="P11" s="65"/>
      <c r="Q11" s="60"/>
      <c r="R11" s="60"/>
      <c r="S11" s="72">
        <v>457412.36</v>
      </c>
      <c r="T11" s="60">
        <f t="shared" si="1"/>
        <v>56.68058983890955</v>
      </c>
    </row>
    <row r="12" spans="1:20" ht="12.75">
      <c r="A12" s="70" t="s">
        <v>164</v>
      </c>
      <c r="B12" s="67"/>
      <c r="C12" s="68"/>
      <c r="D12" s="68"/>
      <c r="E12" s="59"/>
      <c r="F12" s="59"/>
      <c r="G12" s="65"/>
      <c r="H12" s="60"/>
      <c r="I12" s="60"/>
      <c r="J12" s="65"/>
      <c r="K12" s="60"/>
      <c r="L12" s="60"/>
      <c r="M12" s="65"/>
      <c r="N12" s="60"/>
      <c r="O12" s="60"/>
      <c r="P12" s="65"/>
      <c r="Q12" s="60"/>
      <c r="R12" s="60"/>
      <c r="S12" s="72">
        <v>212.65</v>
      </c>
      <c r="T12" s="60"/>
    </row>
    <row r="13" spans="1:20" ht="12.75">
      <c r="A13" s="74" t="s">
        <v>21</v>
      </c>
      <c r="B13" s="66">
        <f>B14+B20+B21+B22+B23+B26+B31+B34+B35+B24</f>
        <v>16753100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>
        <f>S14+S20+S21+S22+S23+S26+S31+S34+S35+S36+S24+S25</f>
        <v>3699427.3200000003</v>
      </c>
      <c r="T13" s="60">
        <f aca="true" t="shared" si="2" ref="T13:T24">S13/B13*100</f>
        <v>22.082046427228395</v>
      </c>
    </row>
    <row r="14" spans="1:20" ht="25.5">
      <c r="A14" s="5" t="s">
        <v>165</v>
      </c>
      <c r="B14" s="61">
        <f>B15+B17+B18+B19+B16</f>
        <v>5372100</v>
      </c>
      <c r="C14" s="61">
        <f aca="true" t="shared" si="3" ref="C14:S14">C15+C17+C18+C19+C16</f>
        <v>0</v>
      </c>
      <c r="D14" s="61">
        <f t="shared" si="3"/>
        <v>0</v>
      </c>
      <c r="E14" s="61">
        <f t="shared" si="3"/>
        <v>0</v>
      </c>
      <c r="F14" s="61">
        <f t="shared" si="3"/>
        <v>0</v>
      </c>
      <c r="G14" s="61">
        <f t="shared" si="3"/>
        <v>0</v>
      </c>
      <c r="H14" s="61">
        <f t="shared" si="3"/>
        <v>0</v>
      </c>
      <c r="I14" s="61">
        <f t="shared" si="3"/>
        <v>0</v>
      </c>
      <c r="J14" s="61">
        <f t="shared" si="3"/>
        <v>0</v>
      </c>
      <c r="K14" s="61">
        <f t="shared" si="3"/>
        <v>0</v>
      </c>
      <c r="L14" s="61">
        <f t="shared" si="3"/>
        <v>0</v>
      </c>
      <c r="M14" s="61">
        <f t="shared" si="3"/>
        <v>0</v>
      </c>
      <c r="N14" s="61">
        <f t="shared" si="3"/>
        <v>0</v>
      </c>
      <c r="O14" s="61">
        <f t="shared" si="3"/>
        <v>0</v>
      </c>
      <c r="P14" s="61">
        <f t="shared" si="3"/>
        <v>0</v>
      </c>
      <c r="Q14" s="61">
        <f t="shared" si="3"/>
        <v>0</v>
      </c>
      <c r="R14" s="61">
        <f t="shared" si="3"/>
        <v>0</v>
      </c>
      <c r="S14" s="61">
        <f t="shared" si="3"/>
        <v>2441118.14</v>
      </c>
      <c r="T14" s="60">
        <f t="shared" si="2"/>
        <v>45.44066826753039</v>
      </c>
    </row>
    <row r="15" spans="1:20" ht="38.25">
      <c r="A15" s="5" t="s">
        <v>174</v>
      </c>
      <c r="B15" s="63">
        <v>311900</v>
      </c>
      <c r="C15" s="64"/>
      <c r="D15" s="64"/>
      <c r="E15" s="59"/>
      <c r="F15" s="59"/>
      <c r="G15" s="65"/>
      <c r="H15" s="60"/>
      <c r="I15" s="60"/>
      <c r="J15" s="65"/>
      <c r="K15" s="60"/>
      <c r="L15" s="60"/>
      <c r="M15" s="65"/>
      <c r="N15" s="60"/>
      <c r="O15" s="60"/>
      <c r="P15" s="65"/>
      <c r="Q15" s="60"/>
      <c r="R15" s="60"/>
      <c r="S15" s="65">
        <v>187819.57</v>
      </c>
      <c r="T15" s="60">
        <f t="shared" si="2"/>
        <v>60.217880731003525</v>
      </c>
    </row>
    <row r="16" spans="1:20" ht="25.5">
      <c r="A16" s="5" t="s">
        <v>175</v>
      </c>
      <c r="B16" s="63">
        <v>1596400</v>
      </c>
      <c r="C16" s="64"/>
      <c r="D16" s="64"/>
      <c r="E16" s="59"/>
      <c r="F16" s="59"/>
      <c r="G16" s="65"/>
      <c r="H16" s="60"/>
      <c r="I16" s="60"/>
      <c r="J16" s="65"/>
      <c r="K16" s="60"/>
      <c r="L16" s="60"/>
      <c r="M16" s="65"/>
      <c r="N16" s="60"/>
      <c r="O16" s="60"/>
      <c r="P16" s="65"/>
      <c r="Q16" s="60"/>
      <c r="R16" s="60"/>
      <c r="S16" s="65">
        <v>690962.11</v>
      </c>
      <c r="T16" s="60">
        <f t="shared" si="2"/>
        <v>43.2825175394638</v>
      </c>
    </row>
    <row r="17" spans="1:20" ht="12.75">
      <c r="A17" s="5" t="s">
        <v>157</v>
      </c>
      <c r="B17" s="63">
        <v>2668300</v>
      </c>
      <c r="C17" s="64"/>
      <c r="D17" s="64"/>
      <c r="E17" s="59"/>
      <c r="F17" s="59"/>
      <c r="G17" s="65"/>
      <c r="H17" s="60"/>
      <c r="I17" s="60"/>
      <c r="J17" s="65"/>
      <c r="K17" s="60"/>
      <c r="L17" s="60"/>
      <c r="M17" s="65"/>
      <c r="N17" s="60"/>
      <c r="O17" s="60"/>
      <c r="P17" s="65"/>
      <c r="Q17" s="60"/>
      <c r="R17" s="60"/>
      <c r="S17" s="65">
        <v>1332922.13</v>
      </c>
      <c r="T17" s="60">
        <f t="shared" si="2"/>
        <v>49.95398306037552</v>
      </c>
    </row>
    <row r="18" spans="1:20" ht="12.75">
      <c r="A18" s="5" t="s">
        <v>158</v>
      </c>
      <c r="B18" s="66">
        <v>782700</v>
      </c>
      <c r="C18" s="66"/>
      <c r="D18" s="66"/>
      <c r="E18" s="59"/>
      <c r="F18" s="59"/>
      <c r="G18" s="65"/>
      <c r="H18" s="60"/>
      <c r="I18" s="60"/>
      <c r="J18" s="65"/>
      <c r="K18" s="60"/>
      <c r="L18" s="60"/>
      <c r="M18" s="65"/>
      <c r="N18" s="60"/>
      <c r="O18" s="60"/>
      <c r="P18" s="65"/>
      <c r="Q18" s="60"/>
      <c r="R18" s="60"/>
      <c r="S18" s="65">
        <v>229172</v>
      </c>
      <c r="T18" s="60">
        <f t="shared" si="2"/>
        <v>29.2796729270474</v>
      </c>
    </row>
    <row r="19" spans="1:20" ht="12.75">
      <c r="A19" s="5" t="s">
        <v>26</v>
      </c>
      <c r="B19" s="73">
        <v>12800</v>
      </c>
      <c r="C19" s="64"/>
      <c r="D19" s="64"/>
      <c r="E19" s="59"/>
      <c r="F19" s="59"/>
      <c r="G19" s="65"/>
      <c r="H19" s="60"/>
      <c r="I19" s="60"/>
      <c r="J19" s="65"/>
      <c r="K19" s="60"/>
      <c r="L19" s="60"/>
      <c r="M19" s="65"/>
      <c r="N19" s="60"/>
      <c r="O19" s="60"/>
      <c r="P19" s="65"/>
      <c r="Q19" s="60"/>
      <c r="R19" s="60"/>
      <c r="S19" s="65">
        <v>242.33</v>
      </c>
      <c r="T19" s="60">
        <f t="shared" si="2"/>
        <v>1.893203125</v>
      </c>
    </row>
    <row r="20" spans="1:20" ht="12.75">
      <c r="A20" s="5" t="s">
        <v>27</v>
      </c>
      <c r="B20" s="73">
        <v>61800</v>
      </c>
      <c r="C20" s="68"/>
      <c r="D20" s="68"/>
      <c r="E20" s="59"/>
      <c r="F20" s="59"/>
      <c r="G20" s="65"/>
      <c r="H20" s="60"/>
      <c r="I20" s="60"/>
      <c r="J20" s="65"/>
      <c r="K20" s="60"/>
      <c r="L20" s="60"/>
      <c r="M20" s="65"/>
      <c r="N20" s="60"/>
      <c r="O20" s="60"/>
      <c r="P20" s="65"/>
      <c r="Q20" s="60"/>
      <c r="R20" s="60"/>
      <c r="S20" s="65">
        <v>123488.75</v>
      </c>
      <c r="T20" s="60">
        <f t="shared" si="2"/>
        <v>199.81998381877023</v>
      </c>
    </row>
    <row r="21" spans="1:20" ht="12.75">
      <c r="A21" s="5" t="s">
        <v>159</v>
      </c>
      <c r="B21" s="73">
        <v>7795000</v>
      </c>
      <c r="C21" s="68"/>
      <c r="D21" s="68"/>
      <c r="E21" s="59"/>
      <c r="F21" s="59"/>
      <c r="G21" s="65"/>
      <c r="H21" s="60"/>
      <c r="I21" s="60"/>
      <c r="J21" s="65"/>
      <c r="K21" s="60"/>
      <c r="L21" s="60"/>
      <c r="M21" s="65"/>
      <c r="N21" s="60"/>
      <c r="O21" s="60"/>
      <c r="P21" s="65"/>
      <c r="Q21" s="60"/>
      <c r="R21" s="60"/>
      <c r="S21" s="65">
        <v>7000</v>
      </c>
      <c r="T21" s="60">
        <f t="shared" si="2"/>
        <v>0.08980115458627325</v>
      </c>
    </row>
    <row r="22" spans="1:20" ht="12.75">
      <c r="A22" s="5" t="s">
        <v>161</v>
      </c>
      <c r="B22" s="73">
        <v>135500</v>
      </c>
      <c r="C22" s="68"/>
      <c r="D22" s="68"/>
      <c r="E22" s="59"/>
      <c r="F22" s="59"/>
      <c r="G22" s="65"/>
      <c r="H22" s="60"/>
      <c r="I22" s="60"/>
      <c r="J22" s="65"/>
      <c r="K22" s="60"/>
      <c r="L22" s="60"/>
      <c r="M22" s="65"/>
      <c r="N22" s="60"/>
      <c r="O22" s="60"/>
      <c r="P22" s="65"/>
      <c r="Q22" s="60"/>
      <c r="R22" s="60"/>
      <c r="S22" s="65">
        <v>145236.71</v>
      </c>
      <c r="T22" s="60">
        <f t="shared" si="2"/>
        <v>107.18576383763838</v>
      </c>
    </row>
    <row r="23" spans="1:20" ht="12.75">
      <c r="A23" s="5" t="s">
        <v>160</v>
      </c>
      <c r="B23" s="73">
        <v>12900</v>
      </c>
      <c r="C23" s="68"/>
      <c r="D23" s="68"/>
      <c r="E23" s="59"/>
      <c r="F23" s="59"/>
      <c r="G23" s="65"/>
      <c r="H23" s="60"/>
      <c r="I23" s="60"/>
      <c r="J23" s="65"/>
      <c r="K23" s="60"/>
      <c r="L23" s="60"/>
      <c r="M23" s="65"/>
      <c r="N23" s="60"/>
      <c r="O23" s="60"/>
      <c r="P23" s="65"/>
      <c r="Q23" s="60"/>
      <c r="R23" s="60"/>
      <c r="S23" s="65">
        <v>158277.22</v>
      </c>
      <c r="T23" s="60">
        <f t="shared" si="2"/>
        <v>1226.9551937984497</v>
      </c>
    </row>
    <row r="24" spans="1:20" ht="12.75">
      <c r="A24" s="5" t="s">
        <v>181</v>
      </c>
      <c r="B24" s="73">
        <v>2205000</v>
      </c>
      <c r="C24" s="68"/>
      <c r="D24" s="68"/>
      <c r="E24" s="59"/>
      <c r="F24" s="59"/>
      <c r="G24" s="65"/>
      <c r="H24" s="60"/>
      <c r="I24" s="60"/>
      <c r="J24" s="65"/>
      <c r="K24" s="60"/>
      <c r="L24" s="60"/>
      <c r="M24" s="65"/>
      <c r="N24" s="60"/>
      <c r="O24" s="60"/>
      <c r="P24" s="65"/>
      <c r="Q24" s="60"/>
      <c r="R24" s="60"/>
      <c r="S24" s="65">
        <v>0</v>
      </c>
      <c r="T24" s="60">
        <f t="shared" si="2"/>
        <v>0</v>
      </c>
    </row>
    <row r="25" spans="1:20" ht="25.5">
      <c r="A25" s="5" t="s">
        <v>184</v>
      </c>
      <c r="B25" s="73"/>
      <c r="C25" s="68"/>
      <c r="D25" s="68"/>
      <c r="E25" s="59"/>
      <c r="F25" s="59"/>
      <c r="G25" s="65"/>
      <c r="H25" s="60"/>
      <c r="I25" s="60"/>
      <c r="J25" s="65"/>
      <c r="K25" s="60"/>
      <c r="L25" s="60"/>
      <c r="M25" s="65"/>
      <c r="N25" s="60"/>
      <c r="O25" s="60"/>
      <c r="P25" s="65"/>
      <c r="Q25" s="60"/>
      <c r="R25" s="60"/>
      <c r="S25" s="65">
        <v>27587.38</v>
      </c>
      <c r="T25" s="60"/>
    </row>
    <row r="26" spans="1:20" ht="12.75">
      <c r="A26" s="5" t="s">
        <v>171</v>
      </c>
      <c r="B26" s="73">
        <f>B27+B28+B29+B30</f>
        <v>0</v>
      </c>
      <c r="C26" s="68"/>
      <c r="D26" s="68"/>
      <c r="E26" s="59"/>
      <c r="F26" s="59"/>
      <c r="G26" s="65"/>
      <c r="H26" s="60"/>
      <c r="I26" s="60"/>
      <c r="J26" s="65"/>
      <c r="K26" s="60"/>
      <c r="L26" s="60"/>
      <c r="M26" s="65"/>
      <c r="N26" s="60"/>
      <c r="O26" s="60"/>
      <c r="P26" s="65"/>
      <c r="Q26" s="60"/>
      <c r="R26" s="60"/>
      <c r="S26" s="65">
        <f>S27+S28+S29+S30</f>
        <v>0</v>
      </c>
      <c r="T26" s="60"/>
    </row>
    <row r="27" spans="1:20" ht="12.75">
      <c r="A27" s="5" t="s">
        <v>177</v>
      </c>
      <c r="B27" s="73">
        <v>0</v>
      </c>
      <c r="C27" s="68"/>
      <c r="D27" s="68"/>
      <c r="E27" s="59"/>
      <c r="F27" s="59"/>
      <c r="G27" s="65"/>
      <c r="H27" s="60"/>
      <c r="I27" s="60"/>
      <c r="J27" s="65"/>
      <c r="K27" s="60"/>
      <c r="L27" s="60"/>
      <c r="M27" s="65"/>
      <c r="N27" s="60"/>
      <c r="O27" s="60"/>
      <c r="P27" s="65"/>
      <c r="Q27" s="60"/>
      <c r="R27" s="60"/>
      <c r="S27" s="65">
        <v>0</v>
      </c>
      <c r="T27" s="60"/>
    </row>
    <row r="28" spans="1:20" ht="12.75">
      <c r="A28" s="5" t="s">
        <v>173</v>
      </c>
      <c r="B28" s="73">
        <v>0</v>
      </c>
      <c r="C28" s="68"/>
      <c r="D28" s="68"/>
      <c r="E28" s="59"/>
      <c r="F28" s="59"/>
      <c r="G28" s="65"/>
      <c r="H28" s="60"/>
      <c r="I28" s="60"/>
      <c r="J28" s="65"/>
      <c r="K28" s="60"/>
      <c r="L28" s="60"/>
      <c r="M28" s="65"/>
      <c r="N28" s="60"/>
      <c r="O28" s="60"/>
      <c r="P28" s="65"/>
      <c r="Q28" s="60"/>
      <c r="R28" s="60"/>
      <c r="S28" s="65"/>
      <c r="T28" s="60"/>
    </row>
    <row r="29" spans="1:20" ht="12.75">
      <c r="A29" s="5" t="s">
        <v>167</v>
      </c>
      <c r="B29" s="73">
        <v>0</v>
      </c>
      <c r="C29" s="68"/>
      <c r="D29" s="68"/>
      <c r="E29" s="59"/>
      <c r="F29" s="59"/>
      <c r="G29" s="65"/>
      <c r="H29" s="60"/>
      <c r="I29" s="60"/>
      <c r="J29" s="65"/>
      <c r="K29" s="60"/>
      <c r="L29" s="60"/>
      <c r="M29" s="65"/>
      <c r="N29" s="60"/>
      <c r="O29" s="60"/>
      <c r="P29" s="65"/>
      <c r="Q29" s="60"/>
      <c r="R29" s="60"/>
      <c r="S29" s="65"/>
      <c r="T29" s="60"/>
    </row>
    <row r="30" spans="1:20" ht="12.75">
      <c r="A30" s="5" t="s">
        <v>168</v>
      </c>
      <c r="B30" s="73">
        <v>0</v>
      </c>
      <c r="C30" s="68"/>
      <c r="D30" s="68"/>
      <c r="E30" s="59"/>
      <c r="F30" s="59"/>
      <c r="G30" s="65"/>
      <c r="H30" s="60"/>
      <c r="I30" s="60"/>
      <c r="J30" s="65"/>
      <c r="K30" s="60"/>
      <c r="L30" s="60"/>
      <c r="M30" s="65"/>
      <c r="N30" s="60"/>
      <c r="O30" s="60"/>
      <c r="P30" s="65"/>
      <c r="Q30" s="60"/>
      <c r="R30" s="60"/>
      <c r="S30" s="65"/>
      <c r="T30" s="60"/>
    </row>
    <row r="31" spans="1:20" ht="16.5" customHeight="1">
      <c r="A31" s="5" t="s">
        <v>166</v>
      </c>
      <c r="B31" s="73">
        <f>B32+B33</f>
        <v>653700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>
        <f>S32</f>
        <v>410897.36</v>
      </c>
      <c r="T31" s="60">
        <f>S31/B31*100</f>
        <v>62.857176074651974</v>
      </c>
    </row>
    <row r="32" spans="1:20" ht="12.75">
      <c r="A32" s="5" t="s">
        <v>172</v>
      </c>
      <c r="B32" s="73">
        <v>653700</v>
      </c>
      <c r="C32" s="68"/>
      <c r="D32" s="68"/>
      <c r="E32" s="59"/>
      <c r="F32" s="59"/>
      <c r="G32" s="65"/>
      <c r="H32" s="60"/>
      <c r="I32" s="60"/>
      <c r="J32" s="65"/>
      <c r="K32" s="60"/>
      <c r="L32" s="60"/>
      <c r="M32" s="65"/>
      <c r="N32" s="60"/>
      <c r="O32" s="60"/>
      <c r="P32" s="65"/>
      <c r="Q32" s="60"/>
      <c r="R32" s="60"/>
      <c r="S32" s="65">
        <v>410897.36</v>
      </c>
      <c r="T32" s="60">
        <f>S32/B32*100</f>
        <v>62.857176074651974</v>
      </c>
    </row>
    <row r="33" spans="1:20" ht="12.75">
      <c r="A33" s="5" t="s">
        <v>168</v>
      </c>
      <c r="B33" s="73">
        <v>0</v>
      </c>
      <c r="C33" s="68"/>
      <c r="D33" s="68"/>
      <c r="E33" s="59"/>
      <c r="F33" s="59"/>
      <c r="G33" s="65"/>
      <c r="H33" s="60"/>
      <c r="I33" s="60"/>
      <c r="J33" s="65"/>
      <c r="K33" s="60"/>
      <c r="L33" s="60"/>
      <c r="M33" s="65"/>
      <c r="N33" s="60"/>
      <c r="O33" s="60"/>
      <c r="P33" s="65"/>
      <c r="Q33" s="60"/>
      <c r="R33" s="60"/>
      <c r="S33" s="65"/>
      <c r="T33" s="60"/>
    </row>
    <row r="34" spans="1:20" ht="12.75">
      <c r="A34" s="5" t="s">
        <v>169</v>
      </c>
      <c r="B34" s="73">
        <v>425100</v>
      </c>
      <c r="C34" s="68"/>
      <c r="D34" s="68"/>
      <c r="E34" s="59"/>
      <c r="F34" s="59"/>
      <c r="G34" s="65"/>
      <c r="H34" s="60"/>
      <c r="I34" s="60"/>
      <c r="J34" s="65"/>
      <c r="K34" s="60"/>
      <c r="L34" s="60"/>
      <c r="M34" s="65"/>
      <c r="N34" s="60"/>
      <c r="O34" s="60"/>
      <c r="P34" s="65"/>
      <c r="Q34" s="60"/>
      <c r="R34" s="60"/>
      <c r="S34" s="65">
        <v>367821.76</v>
      </c>
      <c r="T34" s="60">
        <f>S34/B34*100</f>
        <v>86.52593742648789</v>
      </c>
    </row>
    <row r="35" spans="1:20" ht="12.75">
      <c r="A35" s="5" t="s">
        <v>170</v>
      </c>
      <c r="B35" s="73">
        <v>92000</v>
      </c>
      <c r="C35" s="68"/>
      <c r="D35" s="68"/>
      <c r="E35" s="59"/>
      <c r="F35" s="59"/>
      <c r="G35" s="65"/>
      <c r="H35" s="60"/>
      <c r="I35" s="60"/>
      <c r="J35" s="65"/>
      <c r="K35" s="60"/>
      <c r="L35" s="60"/>
      <c r="M35" s="65"/>
      <c r="N35" s="60"/>
      <c r="O35" s="60"/>
      <c r="P35" s="65"/>
      <c r="Q35" s="60"/>
      <c r="R35" s="60"/>
      <c r="S35" s="65">
        <v>18000</v>
      </c>
      <c r="T35" s="60">
        <f>S35/B35*100</f>
        <v>19.565217391304348</v>
      </c>
    </row>
    <row r="36" spans="1:20" ht="12.75">
      <c r="A36" s="5" t="s">
        <v>77</v>
      </c>
      <c r="B36" s="66"/>
      <c r="C36" s="68"/>
      <c r="D36" s="68"/>
      <c r="E36" s="59"/>
      <c r="F36" s="59"/>
      <c r="G36" s="65"/>
      <c r="H36" s="60"/>
      <c r="I36" s="60"/>
      <c r="J36" s="65"/>
      <c r="K36" s="60"/>
      <c r="L36" s="60"/>
      <c r="M36" s="65"/>
      <c r="N36" s="60"/>
      <c r="O36" s="60"/>
      <c r="P36" s="65"/>
      <c r="Q36" s="60"/>
      <c r="R36" s="60"/>
      <c r="S36" s="65">
        <v>0</v>
      </c>
      <c r="T36" s="60"/>
    </row>
    <row r="37" spans="1:20" ht="12.75">
      <c r="A37" s="70" t="s">
        <v>34</v>
      </c>
      <c r="B37" s="66">
        <f>B4+B13</f>
        <v>82362115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9"/>
      <c r="N37" s="69"/>
      <c r="O37" s="69"/>
      <c r="P37" s="69"/>
      <c r="Q37" s="69"/>
      <c r="R37" s="69"/>
      <c r="S37" s="69">
        <f>S13+S4</f>
        <v>49523936.199999996</v>
      </c>
      <c r="T37" s="60">
        <f>S37/B37*100</f>
        <v>60.12951003018803</v>
      </c>
    </row>
    <row r="38" spans="1:20" ht="12.75">
      <c r="A38" s="70" t="s">
        <v>36</v>
      </c>
      <c r="B38" s="66">
        <f>B39+B40+B41+B42+B43+B44+B45+B46+B47+B48</f>
        <v>112852537</v>
      </c>
      <c r="C38" s="66" t="e">
        <f aca="true" t="shared" si="4" ref="C38:R38">C39+C40+C41+C43+C47</f>
        <v>#REF!</v>
      </c>
      <c r="D38" s="66" t="e">
        <f t="shared" si="4"/>
        <v>#REF!</v>
      </c>
      <c r="E38" s="66" t="e">
        <f t="shared" si="4"/>
        <v>#REF!</v>
      </c>
      <c r="F38" s="66" t="e">
        <f t="shared" si="4"/>
        <v>#REF!</v>
      </c>
      <c r="G38" s="66" t="e">
        <f t="shared" si="4"/>
        <v>#REF!</v>
      </c>
      <c r="H38" s="66" t="e">
        <f t="shared" si="4"/>
        <v>#REF!</v>
      </c>
      <c r="I38" s="66" t="e">
        <f t="shared" si="4"/>
        <v>#REF!</v>
      </c>
      <c r="J38" s="66" t="e">
        <f t="shared" si="4"/>
        <v>#REF!</v>
      </c>
      <c r="K38" s="66" t="e">
        <f t="shared" si="4"/>
        <v>#REF!</v>
      </c>
      <c r="L38" s="66" t="e">
        <f t="shared" si="4"/>
        <v>#REF!</v>
      </c>
      <c r="M38" s="66" t="e">
        <f t="shared" si="4"/>
        <v>#REF!</v>
      </c>
      <c r="N38" s="66" t="e">
        <f t="shared" si="4"/>
        <v>#REF!</v>
      </c>
      <c r="O38" s="66" t="e">
        <f t="shared" si="4"/>
        <v>#REF!</v>
      </c>
      <c r="P38" s="66" t="e">
        <f t="shared" si="4"/>
        <v>#REF!</v>
      </c>
      <c r="Q38" s="66" t="e">
        <f t="shared" si="4"/>
        <v>#REF!</v>
      </c>
      <c r="R38" s="66" t="e">
        <f t="shared" si="4"/>
        <v>#REF!</v>
      </c>
      <c r="S38" s="66">
        <f>S39+S40+S41+S43+S47+S48+S42+S44+S45+S46</f>
        <v>82983189.97999999</v>
      </c>
      <c r="T38" s="60">
        <f>S38/B38*100</f>
        <v>73.53240980306893</v>
      </c>
    </row>
    <row r="39" spans="1:20" ht="12.75">
      <c r="A39" s="5" t="s">
        <v>45</v>
      </c>
      <c r="B39" s="63">
        <v>74596600</v>
      </c>
      <c r="C39" s="64"/>
      <c r="D39" s="64"/>
      <c r="E39" s="59"/>
      <c r="F39" s="59"/>
      <c r="G39" s="65"/>
      <c r="H39" s="60"/>
      <c r="I39" s="60"/>
      <c r="J39" s="65"/>
      <c r="K39" s="60"/>
      <c r="L39" s="60"/>
      <c r="M39" s="65"/>
      <c r="N39" s="60"/>
      <c r="O39" s="60"/>
      <c r="P39" s="65"/>
      <c r="Q39" s="60"/>
      <c r="R39" s="60"/>
      <c r="S39" s="65">
        <v>55757019.98</v>
      </c>
      <c r="T39" s="60">
        <f>S39/B39*100</f>
        <v>74.74472024194132</v>
      </c>
    </row>
    <row r="40" spans="1:20" ht="12.75">
      <c r="A40" s="5" t="s">
        <v>156</v>
      </c>
      <c r="B40" s="63">
        <v>32694000</v>
      </c>
      <c r="C40" s="64"/>
      <c r="D40" s="64"/>
      <c r="E40" s="59"/>
      <c r="F40" s="59"/>
      <c r="G40" s="65"/>
      <c r="H40" s="60"/>
      <c r="I40" s="60"/>
      <c r="J40" s="65"/>
      <c r="K40" s="60"/>
      <c r="L40" s="60"/>
      <c r="M40" s="65"/>
      <c r="N40" s="60"/>
      <c r="O40" s="60"/>
      <c r="P40" s="65"/>
      <c r="Q40" s="60"/>
      <c r="R40" s="60"/>
      <c r="S40" s="65">
        <v>24520500</v>
      </c>
      <c r="T40" s="60">
        <f>S40/B40*100</f>
        <v>75</v>
      </c>
    </row>
    <row r="41" spans="1:20" ht="12.75">
      <c r="A41" s="5" t="s">
        <v>47</v>
      </c>
      <c r="B41" s="63">
        <v>5224937</v>
      </c>
      <c r="C41" s="64"/>
      <c r="D41" s="64"/>
      <c r="E41" s="59"/>
      <c r="F41" s="59"/>
      <c r="G41" s="65"/>
      <c r="H41" s="60"/>
      <c r="I41" s="60"/>
      <c r="J41" s="65"/>
      <c r="K41" s="60"/>
      <c r="L41" s="60"/>
      <c r="M41" s="65"/>
      <c r="N41" s="60"/>
      <c r="O41" s="60"/>
      <c r="P41" s="65"/>
      <c r="Q41" s="60"/>
      <c r="R41" s="60"/>
      <c r="S41" s="65">
        <v>3639625</v>
      </c>
      <c r="T41" s="60">
        <f aca="true" t="shared" si="5" ref="T41:T46">S41/B41*100</f>
        <v>69.65873464120237</v>
      </c>
    </row>
    <row r="42" spans="1:20" ht="12.75">
      <c r="A42" s="5" t="s">
        <v>179</v>
      </c>
      <c r="B42" s="63"/>
      <c r="C42" s="64"/>
      <c r="D42" s="64"/>
      <c r="E42" s="59"/>
      <c r="F42" s="59"/>
      <c r="G42" s="65"/>
      <c r="H42" s="60"/>
      <c r="I42" s="60"/>
      <c r="J42" s="65"/>
      <c r="K42" s="60"/>
      <c r="L42" s="60"/>
      <c r="M42" s="65"/>
      <c r="N42" s="60"/>
      <c r="O42" s="60"/>
      <c r="P42" s="65"/>
      <c r="Q42" s="60"/>
      <c r="R42" s="60"/>
      <c r="S42" s="65">
        <v>3500</v>
      </c>
      <c r="T42" s="60"/>
    </row>
    <row r="43" spans="1:20" ht="12.75">
      <c r="A43" s="5" t="s">
        <v>180</v>
      </c>
      <c r="B43" s="63">
        <v>250000</v>
      </c>
      <c r="C43" s="63" t="e">
        <f>#REF!+#REF!+#REF!</f>
        <v>#REF!</v>
      </c>
      <c r="D43" s="63" t="e">
        <f>#REF!+#REF!+#REF!</f>
        <v>#REF!</v>
      </c>
      <c r="E43" s="63" t="e">
        <f>#REF!+#REF!+#REF!</f>
        <v>#REF!</v>
      </c>
      <c r="F43" s="63" t="e">
        <f>#REF!+#REF!+#REF!</f>
        <v>#REF!</v>
      </c>
      <c r="G43" s="63" t="e">
        <f>#REF!+#REF!+#REF!</f>
        <v>#REF!</v>
      </c>
      <c r="H43" s="63" t="e">
        <f>#REF!+#REF!+#REF!</f>
        <v>#REF!</v>
      </c>
      <c r="I43" s="63" t="e">
        <f>#REF!+#REF!+#REF!</f>
        <v>#REF!</v>
      </c>
      <c r="J43" s="63" t="e">
        <f>#REF!+#REF!+#REF!</f>
        <v>#REF!</v>
      </c>
      <c r="K43" s="63" t="e">
        <f>#REF!+#REF!+#REF!</f>
        <v>#REF!</v>
      </c>
      <c r="L43" s="63" t="e">
        <f>#REF!+#REF!+#REF!</f>
        <v>#REF!</v>
      </c>
      <c r="M43" s="63" t="e">
        <f>#REF!+#REF!+#REF!</f>
        <v>#REF!</v>
      </c>
      <c r="N43" s="63" t="e">
        <f>#REF!+#REF!+#REF!</f>
        <v>#REF!</v>
      </c>
      <c r="O43" s="63" t="e">
        <f>#REF!+#REF!+#REF!</f>
        <v>#REF!</v>
      </c>
      <c r="P43" s="63" t="e">
        <f>#REF!+#REF!+#REF!</f>
        <v>#REF!</v>
      </c>
      <c r="Q43" s="63" t="e">
        <f>#REF!+#REF!+#REF!</f>
        <v>#REF!</v>
      </c>
      <c r="R43" s="63" t="e">
        <f>#REF!+#REF!+#REF!</f>
        <v>#REF!</v>
      </c>
      <c r="S43" s="63">
        <v>250000</v>
      </c>
      <c r="T43" s="60">
        <f t="shared" si="5"/>
        <v>100</v>
      </c>
    </row>
    <row r="44" spans="1:20" ht="25.5">
      <c r="A44" s="5" t="s">
        <v>182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>
        <v>51545</v>
      </c>
      <c r="T44" s="60"/>
    </row>
    <row r="45" spans="1:20" ht="30.75" customHeight="1">
      <c r="A45" s="5" t="s">
        <v>186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>
        <v>200000</v>
      </c>
      <c r="T45" s="60"/>
    </row>
    <row r="46" spans="1:20" ht="30.75" customHeight="1">
      <c r="A46" s="5" t="s">
        <v>183</v>
      </c>
      <c r="B46" s="63">
        <v>87000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>
        <v>87000</v>
      </c>
      <c r="T46" s="60">
        <f t="shared" si="5"/>
        <v>100</v>
      </c>
    </row>
    <row r="47" spans="1:20" ht="29.25" customHeight="1">
      <c r="A47" s="5" t="s">
        <v>176</v>
      </c>
      <c r="B47" s="63"/>
      <c r="C47" s="64"/>
      <c r="D47" s="64"/>
      <c r="E47" s="59"/>
      <c r="F47" s="59"/>
      <c r="G47" s="65"/>
      <c r="H47" s="60"/>
      <c r="I47" s="60"/>
      <c r="J47" s="65"/>
      <c r="K47" s="60"/>
      <c r="L47" s="60"/>
      <c r="M47" s="65"/>
      <c r="N47" s="60"/>
      <c r="O47" s="60"/>
      <c r="P47" s="65"/>
      <c r="Q47" s="60"/>
      <c r="R47" s="60"/>
      <c r="S47" s="65"/>
      <c r="T47" s="60"/>
    </row>
    <row r="48" spans="1:20" ht="12.75">
      <c r="A48" s="5" t="s">
        <v>155</v>
      </c>
      <c r="B48" s="63"/>
      <c r="C48" s="64"/>
      <c r="D48" s="64"/>
      <c r="E48" s="59"/>
      <c r="F48" s="59"/>
      <c r="G48" s="65"/>
      <c r="H48" s="60"/>
      <c r="I48" s="60"/>
      <c r="J48" s="65"/>
      <c r="K48" s="60"/>
      <c r="L48" s="60"/>
      <c r="M48" s="65"/>
      <c r="N48" s="60"/>
      <c r="O48" s="60"/>
      <c r="P48" s="65"/>
      <c r="Q48" s="60"/>
      <c r="R48" s="60"/>
      <c r="S48" s="65">
        <v>-1526000</v>
      </c>
      <c r="T48" s="60"/>
    </row>
    <row r="49" spans="1:20" ht="12.75">
      <c r="A49" s="70" t="s">
        <v>40</v>
      </c>
      <c r="B49" s="66">
        <f>B37+B38</f>
        <v>195214652</v>
      </c>
      <c r="C49" s="66" t="e">
        <f aca="true" t="shared" si="6" ref="C49:S49">C37+C38</f>
        <v>#REF!</v>
      </c>
      <c r="D49" s="66" t="e">
        <f t="shared" si="6"/>
        <v>#REF!</v>
      </c>
      <c r="E49" s="66" t="e">
        <f t="shared" si="6"/>
        <v>#REF!</v>
      </c>
      <c r="F49" s="66" t="e">
        <f t="shared" si="6"/>
        <v>#REF!</v>
      </c>
      <c r="G49" s="66" t="e">
        <f t="shared" si="6"/>
        <v>#REF!</v>
      </c>
      <c r="H49" s="66" t="e">
        <f t="shared" si="6"/>
        <v>#REF!</v>
      </c>
      <c r="I49" s="66" t="e">
        <f t="shared" si="6"/>
        <v>#REF!</v>
      </c>
      <c r="J49" s="66" t="e">
        <f t="shared" si="6"/>
        <v>#REF!</v>
      </c>
      <c r="K49" s="66" t="e">
        <f t="shared" si="6"/>
        <v>#REF!</v>
      </c>
      <c r="L49" s="66" t="e">
        <f t="shared" si="6"/>
        <v>#REF!</v>
      </c>
      <c r="M49" s="66" t="e">
        <f t="shared" si="6"/>
        <v>#REF!</v>
      </c>
      <c r="N49" s="66" t="e">
        <f t="shared" si="6"/>
        <v>#REF!</v>
      </c>
      <c r="O49" s="66" t="e">
        <f t="shared" si="6"/>
        <v>#REF!</v>
      </c>
      <c r="P49" s="66" t="e">
        <f t="shared" si="6"/>
        <v>#REF!</v>
      </c>
      <c r="Q49" s="66" t="e">
        <f t="shared" si="6"/>
        <v>#REF!</v>
      </c>
      <c r="R49" s="66" t="e">
        <f t="shared" si="6"/>
        <v>#REF!</v>
      </c>
      <c r="S49" s="66">
        <f t="shared" si="6"/>
        <v>132507126.17999998</v>
      </c>
      <c r="T49" s="60">
        <f>S49/B49*100</f>
        <v>67.87765407076103</v>
      </c>
    </row>
    <row r="50" spans="1:20" ht="12.75">
      <c r="A50" s="98" t="s">
        <v>48</v>
      </c>
      <c r="B50" s="95"/>
      <c r="C50" s="96"/>
      <c r="D50" s="96"/>
      <c r="E50" s="103"/>
      <c r="F50" s="103"/>
      <c r="G50" s="97"/>
      <c r="H50" s="94"/>
      <c r="I50" s="94"/>
      <c r="J50" s="97"/>
      <c r="K50" s="94"/>
      <c r="L50" s="94"/>
      <c r="M50" s="104"/>
      <c r="N50" s="94"/>
      <c r="O50" s="110"/>
      <c r="P50" s="105"/>
      <c r="Q50" s="94"/>
      <c r="R50" s="94"/>
      <c r="S50" s="97"/>
      <c r="T50" s="94"/>
    </row>
    <row r="51" spans="1:20" ht="12.75">
      <c r="A51" s="111" t="s">
        <v>190</v>
      </c>
      <c r="B51" s="99">
        <v>27249055.41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>
        <v>18542706.2</v>
      </c>
      <c r="T51" s="94">
        <f aca="true" t="shared" si="7" ref="T50:T65">S51/B51*100</f>
        <v>68.04898709698062</v>
      </c>
    </row>
    <row r="52" spans="1:20" ht="12.75">
      <c r="A52" s="111" t="s">
        <v>136</v>
      </c>
      <c r="B52" s="99"/>
      <c r="C52" s="99"/>
      <c r="D52" s="99"/>
      <c r="E52" s="106"/>
      <c r="F52" s="106"/>
      <c r="G52" s="102"/>
      <c r="H52" s="107"/>
      <c r="I52" s="107"/>
      <c r="J52" s="102"/>
      <c r="K52" s="107"/>
      <c r="L52" s="107"/>
      <c r="M52" s="102"/>
      <c r="N52" s="107"/>
      <c r="O52" s="101"/>
      <c r="P52" s="102"/>
      <c r="Q52" s="107"/>
      <c r="R52" s="107"/>
      <c r="S52" s="102"/>
      <c r="T52" s="94"/>
    </row>
    <row r="53" spans="1:20" ht="12.75">
      <c r="A53" s="111" t="s">
        <v>81</v>
      </c>
      <c r="B53" s="99">
        <v>991536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>
        <v>800777.09</v>
      </c>
      <c r="T53" s="94">
        <f t="shared" si="7"/>
        <v>80.76127240967548</v>
      </c>
    </row>
    <row r="54" spans="1:20" ht="12.75">
      <c r="A54" s="111" t="s">
        <v>84</v>
      </c>
      <c r="B54" s="99">
        <v>16450040.92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>
        <v>8584384.06</v>
      </c>
      <c r="T54" s="94">
        <f t="shared" si="7"/>
        <v>52.1845757208001</v>
      </c>
    </row>
    <row r="55" spans="1:20" ht="12.75">
      <c r="A55" s="111" t="s">
        <v>87</v>
      </c>
      <c r="B55" s="99">
        <v>339909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>
        <v>276424</v>
      </c>
      <c r="T55" s="94">
        <f t="shared" si="7"/>
        <v>81.32294231691424</v>
      </c>
    </row>
    <row r="56" spans="1:20" ht="12.75">
      <c r="A56" s="112" t="s">
        <v>55</v>
      </c>
      <c r="B56" s="99"/>
      <c r="C56" s="100"/>
      <c r="D56" s="100"/>
      <c r="E56" s="106"/>
      <c r="F56" s="106"/>
      <c r="G56" s="102"/>
      <c r="H56" s="107"/>
      <c r="I56" s="107"/>
      <c r="J56" s="102"/>
      <c r="K56" s="107"/>
      <c r="L56" s="107"/>
      <c r="M56" s="102"/>
      <c r="N56" s="107"/>
      <c r="O56" s="101"/>
      <c r="P56" s="102"/>
      <c r="Q56" s="107"/>
      <c r="R56" s="107"/>
      <c r="S56" s="102"/>
      <c r="T56" s="94"/>
    </row>
    <row r="57" spans="1:20" ht="12.75">
      <c r="A57" s="111" t="s">
        <v>89</v>
      </c>
      <c r="B57" s="99">
        <v>114267805.48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>
        <v>76239056.45</v>
      </c>
      <c r="T57" s="94">
        <f t="shared" si="7"/>
        <v>66.71962949646733</v>
      </c>
    </row>
    <row r="58" spans="1:20" ht="12.75">
      <c r="A58" s="111" t="s">
        <v>191</v>
      </c>
      <c r="B58" s="99">
        <v>19416636.9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>
        <v>14573404.16</v>
      </c>
      <c r="T58" s="94">
        <f t="shared" si="7"/>
        <v>75.05627382875971</v>
      </c>
    </row>
    <row r="59" spans="1:20" ht="12.75">
      <c r="A59" s="111" t="s">
        <v>192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4"/>
    </row>
    <row r="60" spans="1:20" ht="12.75">
      <c r="A60" s="111" t="s">
        <v>100</v>
      </c>
      <c r="B60" s="99">
        <v>8578924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>
        <v>6334100.22</v>
      </c>
      <c r="T60" s="94">
        <f t="shared" si="7"/>
        <v>73.83327116547483</v>
      </c>
    </row>
    <row r="61" spans="1:20" ht="12.75">
      <c r="A61" s="111" t="s">
        <v>193</v>
      </c>
      <c r="B61" s="99">
        <v>350000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>
        <v>230143.85</v>
      </c>
      <c r="T61" s="94">
        <f t="shared" si="7"/>
        <v>65.75538571428572</v>
      </c>
    </row>
    <row r="62" spans="1:20" ht="12.75">
      <c r="A62" s="111" t="s">
        <v>194</v>
      </c>
      <c r="B62" s="99">
        <v>1693237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>
        <v>1220263</v>
      </c>
      <c r="T62" s="94">
        <f t="shared" si="7"/>
        <v>72.06687545807232</v>
      </c>
    </row>
    <row r="63" spans="1:20" ht="12.75">
      <c r="A63" s="111" t="s">
        <v>80</v>
      </c>
      <c r="B63" s="99">
        <v>1100000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>
        <v>733333.36</v>
      </c>
      <c r="T63" s="94">
        <f t="shared" si="7"/>
        <v>66.6666690909091</v>
      </c>
    </row>
    <row r="64" spans="1:20" ht="12.75">
      <c r="A64" s="111" t="s">
        <v>195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8"/>
      <c r="T64" s="94"/>
    </row>
    <row r="65" spans="1:20" ht="12.75">
      <c r="A65" s="109" t="s">
        <v>63</v>
      </c>
      <c r="B65" s="99">
        <f>B63+B62+B61+B60+B58+B57+B55+B54+B53+B51</f>
        <v>190437144.70999998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>
        <f>S63+S62+S61+S60+S58+S57+S55+S54+S53+S51</f>
        <v>127534592.39000002</v>
      </c>
      <c r="T65" s="94">
        <f t="shared" si="7"/>
        <v>66.96938907806629</v>
      </c>
    </row>
  </sheetData>
  <sheetProtection/>
  <mergeCells count="17">
    <mergeCell ref="N2:O2"/>
    <mergeCell ref="M2:M3"/>
    <mergeCell ref="K2:L2"/>
    <mergeCell ref="A1:B1"/>
    <mergeCell ref="A2:A3"/>
    <mergeCell ref="B2:B3"/>
    <mergeCell ref="C2:C3"/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2016-10-04T12:49:19Z</cp:lastPrinted>
  <dcterms:created xsi:type="dcterms:W3CDTF">1996-10-08T23:32:33Z</dcterms:created>
  <dcterms:modified xsi:type="dcterms:W3CDTF">2016-10-10T12:01:23Z</dcterms:modified>
  <cp:category/>
  <cp:version/>
  <cp:contentType/>
  <cp:contentStatus/>
</cp:coreProperties>
</file>