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  <c r="D48"/>
  <c r="B49"/>
  <c r="D46"/>
  <c r="E46"/>
  <c r="D45"/>
  <c r="E45"/>
  <c r="C40"/>
  <c r="B40"/>
  <c r="D17"/>
  <c r="E17"/>
  <c r="E12"/>
  <c r="E14"/>
  <c r="E15"/>
  <c r="D12"/>
  <c r="D14"/>
  <c r="D15"/>
  <c r="C13"/>
  <c r="C11" s="1"/>
  <c r="B13"/>
  <c r="B11" s="1"/>
  <c r="E5"/>
  <c r="E6"/>
  <c r="E8"/>
  <c r="E9"/>
  <c r="E10"/>
  <c r="E16"/>
  <c r="E20"/>
  <c r="E21"/>
  <c r="E22"/>
  <c r="E23"/>
  <c r="E24"/>
  <c r="E25"/>
  <c r="E26"/>
  <c r="E29"/>
  <c r="E33"/>
  <c r="E37"/>
  <c r="E38"/>
  <c r="E41"/>
  <c r="E42"/>
  <c r="E43"/>
  <c r="E44"/>
  <c r="D5"/>
  <c r="D6"/>
  <c r="D8"/>
  <c r="D9"/>
  <c r="D10"/>
  <c r="D16"/>
  <c r="D20"/>
  <c r="D21"/>
  <c r="D22"/>
  <c r="D23"/>
  <c r="D24"/>
  <c r="D25"/>
  <c r="D26"/>
  <c r="D29"/>
  <c r="D30"/>
  <c r="D32"/>
  <c r="D33"/>
  <c r="D34"/>
  <c r="D35"/>
  <c r="D36"/>
  <c r="D37"/>
  <c r="D38"/>
  <c r="D41"/>
  <c r="D42"/>
  <c r="D43"/>
  <c r="D44"/>
  <c r="D47"/>
  <c r="C31"/>
  <c r="C27"/>
  <c r="C19"/>
  <c r="C7"/>
  <c r="B7"/>
  <c r="B19"/>
  <c r="B27"/>
  <c r="B31"/>
  <c r="C4" l="1"/>
  <c r="B4"/>
  <c r="E27"/>
  <c r="D11"/>
  <c r="E13"/>
  <c r="E11"/>
  <c r="D13"/>
  <c r="E40"/>
  <c r="D27"/>
  <c r="E19"/>
  <c r="E31"/>
  <c r="D7"/>
  <c r="E7"/>
  <c r="D19"/>
  <c r="D40"/>
  <c r="D49" s="1"/>
  <c r="D31"/>
  <c r="C18"/>
  <c r="B18"/>
  <c r="E4" l="1"/>
  <c r="D4"/>
  <c r="C39"/>
  <c r="B39"/>
  <c r="E18"/>
  <c r="D18"/>
  <c r="E39" l="1"/>
  <c r="D39"/>
  <c r="E49" l="1"/>
</calcChain>
</file>

<file path=xl/sharedStrings.xml><?xml version="1.0" encoding="utf-8"?>
<sst xmlns="http://schemas.openxmlformats.org/spreadsheetml/2006/main" count="53" uniqueCount="53">
  <si>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</si>
  <si>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</si>
  <si>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</si>
  <si>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</si>
  <si>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</si>
  <si>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</si>
  <si>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</si>
  <si>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Налоги на совокупный доход, в т.ч.</t>
  </si>
  <si>
    <t>ЕНВД</t>
  </si>
  <si>
    <t>ЕСХН</t>
  </si>
  <si>
    <t>Патент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</si>
  <si>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</si>
  <si>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</si>
  <si>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</si>
  <si>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</si>
  <si>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</si>
  <si>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</si>
  <si>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</si>
  <si>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</si>
  <si>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</si>
  <si>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</si>
  <si>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</si>
  <si>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</si>
  <si>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</si>
  <si>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</si>
  <si>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</si>
  <si>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</si>
  <si>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</si>
  <si>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</si>
  <si>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</si>
  <si>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</si>
  <si>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</si>
  <si>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</si>
  <si>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</si>
  <si>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</si>
  <si>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</si>
  <si>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</si>
  <si>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</si>
  <si>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</si>
  <si>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</si>
  <si>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</si>
  <si>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</si>
  <si>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</si>
  <si>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</si>
  <si>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</si>
  <si>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</si>
  <si>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</si>
  <si>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безвозмездные поступления от негосударственных организаций</t>
  </si>
  <si>
    <t>прочие безвозмездные поступления</t>
  </si>
  <si>
    <t>невыясненные поступления</t>
  </si>
  <si>
    <t>Утверждено по бюджету в соответствии с решением от 07.10.2020 № 127</t>
  </si>
  <si>
    <t>Исполение бюджета Весьегонского муниципального округа Тверской области на 01.11.2020</t>
  </si>
  <si>
    <t>Исполнено на 01.11.2020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</si>
</sst>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_);_(* \(#,##0\);_(* &quot;-&quot;_);_(@_)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1" fillId="0" borderId="0" xfId="0" applyFont="1" applyAlignment="1">
      <alignment horizontal="center"/>
    </xf>
  </cellXfs>
  <cellStyles count="15"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5" xfId="12"/>
    <cellStyle name="Финансовый [0] 6" xfId="13"/>
    <cellStyle name="Финансовый [0] 7" xfId="14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I12" sqref="I12"/>
    </sheetView>
  </sheetViews>
  <sheetFormatPr defaultRowHeight="15"/>
  <cols>
    <col min="1" max="1" width="60.42578125" customWidth="1"/>
    <col min="2" max="2" width="18.5703125" customWidth="1"/>
    <col min="3" max="3" width="19" customWidth="1"/>
    <col min="4" max="4" width="19.28515625" customWidth="1"/>
    <col min="5" max="5" width="11.42578125" customWidth="1"/>
  </cols>
  <sheetData>
    <row r="1" spans="1:5" ht="15.75">
      <c r="A1" s="19" t="s">
        <v>51</v>
      </c>
      <c r="B1" s="19"/>
      <c r="C1" s="19"/>
      <c r="D1" s="19"/>
      <c r="E1" s="19"/>
    </row>
    <row r="2" spans="1:5" ht="15.75">
      <c r="A2" s="1"/>
      <c r="B2" s="1"/>
      <c r="C2" s="1"/>
      <c r="D2" s="1"/>
      <c r="E2" s="1" t="s">
        <v>2</v>
      </c>
    </row>
    <row r="3" spans="1:5" ht="78.75">
      <c r="A3" s="2" t="s">
        <v>0</v>
      </c>
      <c r="B3" s="3" t="s">
        <v>50</v>
      </c>
      <c r="C3" s="15" t="s">
        <v>52</v>
      </c>
      <c r="D3" s="15" t="s">
        <v>3</v>
      </c>
      <c r="E3" s="15" t="s">
        <v>1</v>
      </c>
    </row>
    <row r="4" spans="1:5" ht="15.75">
      <c r="A4" s="4" t="s">
        <v>5</v>
      </c>
      <c r="B4" s="13">
        <f>B5+B6+B7+B16+B11+B17</f>
        <v>131870873</v>
      </c>
      <c r="C4" s="13">
        <f>C5+C6+C7+C16+C11+C17</f>
        <v>90810134.630000025</v>
      </c>
      <c r="D4" s="13">
        <f>C4-B4</f>
        <v>-41060738.369999975</v>
      </c>
      <c r="E4" s="14">
        <f>C4/B4*100</f>
        <v>68.862920646623778</v>
      </c>
    </row>
    <row r="5" spans="1:5" ht="22.5" customHeight="1">
      <c r="A5" s="3" t="s">
        <v>4</v>
      </c>
      <c r="B5" s="10">
        <v>96746000</v>
      </c>
      <c r="C5" s="10">
        <v>63724384.310000002</v>
      </c>
      <c r="D5" s="9">
        <f t="shared" ref="D5:D48" si="0">C5-B5</f>
        <v>-33021615.689999998</v>
      </c>
      <c r="E5" s="8">
        <f t="shared" ref="E5:E49" si="1">C5/B5*100</f>
        <v>65.867719916068879</v>
      </c>
    </row>
    <row r="6" spans="1:5" ht="15.75">
      <c r="A6" s="3" t="s">
        <v>6</v>
      </c>
      <c r="B6" s="10">
        <v>12669873</v>
      </c>
      <c r="C6" s="18">
        <v>9425384.0600000005</v>
      </c>
      <c r="D6" s="9">
        <f t="shared" si="0"/>
        <v>-3244488.9399999995</v>
      </c>
      <c r="E6" s="8">
        <f t="shared" si="1"/>
        <v>74.392095800802423</v>
      </c>
    </row>
    <row r="7" spans="1:5" ht="15.75">
      <c r="A7" s="3" t="s">
        <v>7</v>
      </c>
      <c r="B7" s="10">
        <f>B8+B9+B10</f>
        <v>5752000</v>
      </c>
      <c r="C7" s="10">
        <f>C8+C9+C10</f>
        <v>4348266.68</v>
      </c>
      <c r="D7" s="9">
        <f t="shared" si="0"/>
        <v>-1403733.3200000003</v>
      </c>
      <c r="E7" s="8">
        <f t="shared" si="1"/>
        <v>75.595735048678719</v>
      </c>
    </row>
    <row r="8" spans="1:5" ht="15.75">
      <c r="A8" s="5" t="s">
        <v>8</v>
      </c>
      <c r="B8" s="11">
        <v>5670000</v>
      </c>
      <c r="C8" s="11">
        <v>3055815.15</v>
      </c>
      <c r="D8" s="16">
        <f t="shared" si="0"/>
        <v>-2614184.85</v>
      </c>
      <c r="E8" s="8">
        <f t="shared" si="1"/>
        <v>53.894447089947086</v>
      </c>
    </row>
    <row r="9" spans="1:5" ht="15.75">
      <c r="A9" s="5" t="s">
        <v>9</v>
      </c>
      <c r="B9" s="11">
        <v>77000</v>
      </c>
      <c r="C9" s="11">
        <v>1282268.53</v>
      </c>
      <c r="D9" s="16">
        <f t="shared" si="0"/>
        <v>1205268.53</v>
      </c>
      <c r="E9" s="8">
        <f t="shared" si="1"/>
        <v>1665.2838051948052</v>
      </c>
    </row>
    <row r="10" spans="1:5" ht="15.75">
      <c r="A10" s="5" t="s">
        <v>10</v>
      </c>
      <c r="B10" s="11">
        <v>5000</v>
      </c>
      <c r="C10" s="11">
        <v>10183</v>
      </c>
      <c r="D10" s="16">
        <f t="shared" si="0"/>
        <v>5183</v>
      </c>
      <c r="E10" s="8">
        <f t="shared" si="1"/>
        <v>203.66</v>
      </c>
    </row>
    <row r="11" spans="1:5" ht="15.75">
      <c r="A11" s="3" t="s">
        <v>40</v>
      </c>
      <c r="B11" s="11">
        <f>B12+B13</f>
        <v>15868000</v>
      </c>
      <c r="C11" s="11">
        <f>C12+C13</f>
        <v>12483333.18</v>
      </c>
      <c r="D11" s="9">
        <f t="shared" si="0"/>
        <v>-3384666.8200000003</v>
      </c>
      <c r="E11" s="8">
        <f t="shared" si="1"/>
        <v>78.669858709352155</v>
      </c>
    </row>
    <row r="12" spans="1:5" ht="15.75">
      <c r="A12" s="5" t="s">
        <v>41</v>
      </c>
      <c r="B12" s="11">
        <v>2846000</v>
      </c>
      <c r="C12" s="11">
        <v>2072880.36</v>
      </c>
      <c r="D12" s="16">
        <f t="shared" si="0"/>
        <v>-773119.6399999999</v>
      </c>
      <c r="E12" s="8">
        <f t="shared" si="1"/>
        <v>72.834868587491215</v>
      </c>
    </row>
    <row r="13" spans="1:5" ht="15.75">
      <c r="A13" s="5" t="s">
        <v>42</v>
      </c>
      <c r="B13" s="11">
        <f>B14+B15</f>
        <v>13022000</v>
      </c>
      <c r="C13" s="11">
        <f>C14+C15</f>
        <v>10410452.82</v>
      </c>
      <c r="D13" s="16">
        <f>C13-B13</f>
        <v>-2611547.1799999997</v>
      </c>
      <c r="E13" s="8">
        <f t="shared" si="1"/>
        <v>79.94511457533406</v>
      </c>
    </row>
    <row r="14" spans="1:5" ht="15.75">
      <c r="A14" s="5" t="s">
        <v>43</v>
      </c>
      <c r="B14" s="11">
        <v>5591000</v>
      </c>
      <c r="C14" s="11">
        <v>6718036.2400000002</v>
      </c>
      <c r="D14" s="16">
        <f t="shared" si="0"/>
        <v>1127036.2400000002</v>
      </c>
      <c r="E14" s="8">
        <f t="shared" si="1"/>
        <v>120.15804399928456</v>
      </c>
    </row>
    <row r="15" spans="1:5" ht="15.75">
      <c r="A15" s="5" t="s">
        <v>44</v>
      </c>
      <c r="B15" s="11">
        <v>7431000</v>
      </c>
      <c r="C15" s="11">
        <v>3692416.58</v>
      </c>
      <c r="D15" s="16">
        <f t="shared" si="0"/>
        <v>-3738583.42</v>
      </c>
      <c r="E15" s="8">
        <f t="shared" si="1"/>
        <v>49.689363208181945</v>
      </c>
    </row>
    <row r="16" spans="1:5" ht="15.75">
      <c r="A16" s="3" t="s">
        <v>18</v>
      </c>
      <c r="B16" s="10">
        <v>816000</v>
      </c>
      <c r="C16" s="10">
        <v>828766.4</v>
      </c>
      <c r="D16" s="9">
        <f t="shared" si="0"/>
        <v>12766.400000000023</v>
      </c>
      <c r="E16" s="8">
        <f t="shared" si="1"/>
        <v>101.56450980392158</v>
      </c>
    </row>
    <row r="17" spans="1:5" ht="15.75">
      <c r="A17" s="3" t="s">
        <v>45</v>
      </c>
      <c r="B17" s="10">
        <v>19000</v>
      </c>
      <c r="C17" s="10">
        <v>0</v>
      </c>
      <c r="D17" s="9">
        <f t="shared" si="0"/>
        <v>-19000</v>
      </c>
      <c r="E17" s="8">
        <f t="shared" si="1"/>
        <v>0</v>
      </c>
    </row>
    <row r="18" spans="1:5" ht="15.75">
      <c r="A18" s="6" t="s">
        <v>30</v>
      </c>
      <c r="B18" s="12">
        <f>B19+B26+B27+B31+B37+B38</f>
        <v>6469890</v>
      </c>
      <c r="C18" s="12">
        <f>C19+C26+C27+C31+C37+C38</f>
        <v>4802462.01</v>
      </c>
      <c r="D18" s="13">
        <f t="shared" si="0"/>
        <v>-1667427.9900000002</v>
      </c>
      <c r="E18" s="14">
        <f t="shared" si="1"/>
        <v>74.227877290031202</v>
      </c>
    </row>
    <row r="19" spans="1:5" ht="15.75">
      <c r="A19" s="3" t="s">
        <v>11</v>
      </c>
      <c r="B19" s="10">
        <f>B20+B21+B22+B23+B24+B25</f>
        <v>4777400</v>
      </c>
      <c r="C19" s="10">
        <f>C20+C21+C22+C23+C24+C25</f>
        <v>2824985.8500000006</v>
      </c>
      <c r="D19" s="9">
        <f t="shared" si="0"/>
        <v>-1952414.1499999994</v>
      </c>
      <c r="E19" s="8">
        <f t="shared" si="1"/>
        <v>59.132286390086676</v>
      </c>
    </row>
    <row r="20" spans="1:5" ht="15.75">
      <c r="A20" s="5" t="s">
        <v>12</v>
      </c>
      <c r="B20" s="11">
        <v>2798400</v>
      </c>
      <c r="C20" s="11">
        <v>2150514.9700000002</v>
      </c>
      <c r="D20" s="9">
        <f t="shared" si="0"/>
        <v>-647885.0299999998</v>
      </c>
      <c r="E20" s="8">
        <f t="shared" si="1"/>
        <v>76.848019225271585</v>
      </c>
    </row>
    <row r="21" spans="1:5" ht="15.75">
      <c r="A21" s="5" t="s">
        <v>13</v>
      </c>
      <c r="B21" s="11">
        <v>693900</v>
      </c>
      <c r="C21" s="11">
        <v>190998.64</v>
      </c>
      <c r="D21" s="9">
        <f t="shared" si="0"/>
        <v>-502901.36</v>
      </c>
      <c r="E21" s="8">
        <f t="shared" si="1"/>
        <v>27.525384061103907</v>
      </c>
    </row>
    <row r="22" spans="1:5" ht="31.5">
      <c r="A22" s="5" t="s">
        <v>14</v>
      </c>
      <c r="B22" s="11">
        <v>122300</v>
      </c>
      <c r="C22" s="11">
        <v>89832.41</v>
      </c>
      <c r="D22" s="9">
        <f t="shared" si="0"/>
        <v>-32467.589999999997</v>
      </c>
      <c r="E22" s="8">
        <f t="shared" si="1"/>
        <v>73.452502044153718</v>
      </c>
    </row>
    <row r="23" spans="1:5" ht="15.75">
      <c r="A23" s="5" t="s">
        <v>15</v>
      </c>
      <c r="B23" s="11">
        <v>891600</v>
      </c>
      <c r="C23" s="11">
        <v>393639.83</v>
      </c>
      <c r="D23" s="9">
        <f t="shared" si="0"/>
        <v>-497960.17</v>
      </c>
      <c r="E23" s="8">
        <f t="shared" si="1"/>
        <v>44.149823912068193</v>
      </c>
    </row>
    <row r="24" spans="1:5" ht="15.75">
      <c r="A24" s="5" t="s">
        <v>16</v>
      </c>
      <c r="B24" s="11">
        <v>12800</v>
      </c>
      <c r="C24" s="11">
        <v>0</v>
      </c>
      <c r="D24" s="9">
        <f t="shared" si="0"/>
        <v>-12800</v>
      </c>
      <c r="E24" s="8">
        <f t="shared" si="1"/>
        <v>0</v>
      </c>
    </row>
    <row r="25" spans="1:5" ht="15.75">
      <c r="A25" s="5" t="s">
        <v>17</v>
      </c>
      <c r="B25" s="11">
        <v>258400</v>
      </c>
      <c r="C25" s="11"/>
      <c r="D25" s="9">
        <f t="shared" si="0"/>
        <v>-258400</v>
      </c>
      <c r="E25" s="8">
        <f t="shared" si="1"/>
        <v>0</v>
      </c>
    </row>
    <row r="26" spans="1:5" ht="15.75">
      <c r="A26" s="3" t="s">
        <v>38</v>
      </c>
      <c r="B26" s="10">
        <v>50000</v>
      </c>
      <c r="C26" s="10">
        <v>54979</v>
      </c>
      <c r="D26" s="9">
        <f t="shared" si="0"/>
        <v>4979</v>
      </c>
      <c r="E26" s="8">
        <f t="shared" si="1"/>
        <v>109.958</v>
      </c>
    </row>
    <row r="27" spans="1:5" ht="31.5">
      <c r="A27" s="3" t="s">
        <v>19</v>
      </c>
      <c r="B27" s="10">
        <f>B29+B30</f>
        <v>1342900</v>
      </c>
      <c r="C27" s="10">
        <f>C29+C30</f>
        <v>1234245.1599999999</v>
      </c>
      <c r="D27" s="9">
        <f t="shared" si="0"/>
        <v>-108654.84000000008</v>
      </c>
      <c r="E27" s="8">
        <f t="shared" si="1"/>
        <v>91.908940352967448</v>
      </c>
    </row>
    <row r="28" spans="1:5" ht="15.75">
      <c r="A28" s="5" t="s">
        <v>46</v>
      </c>
      <c r="B28" s="10"/>
      <c r="C28" s="10"/>
      <c r="D28" s="9"/>
      <c r="E28" s="8"/>
    </row>
    <row r="29" spans="1:5" ht="15.75">
      <c r="A29" s="5" t="s">
        <v>20</v>
      </c>
      <c r="B29" s="11">
        <v>1342900</v>
      </c>
      <c r="C29" s="11">
        <v>1234245.1599999999</v>
      </c>
      <c r="D29" s="9">
        <f t="shared" si="0"/>
        <v>-108654.84000000008</v>
      </c>
      <c r="E29" s="8">
        <f t="shared" si="1"/>
        <v>91.908940352967448</v>
      </c>
    </row>
    <row r="30" spans="1:5" ht="15.75">
      <c r="A30" s="5" t="s">
        <v>21</v>
      </c>
      <c r="B30" s="11">
        <v>0</v>
      </c>
      <c r="C30" s="11"/>
      <c r="D30" s="9">
        <f t="shared" si="0"/>
        <v>0</v>
      </c>
      <c r="E30" s="8"/>
    </row>
    <row r="31" spans="1:5" ht="31.5">
      <c r="A31" s="3" t="s">
        <v>22</v>
      </c>
      <c r="B31" s="10">
        <f>B32+B33+B34+B35+B36</f>
        <v>41300</v>
      </c>
      <c r="C31" s="10">
        <f>C32+C33+C34+C35+C36</f>
        <v>264321.73</v>
      </c>
      <c r="D31" s="9">
        <f t="shared" si="0"/>
        <v>223021.72999999998</v>
      </c>
      <c r="E31" s="8">
        <f t="shared" si="1"/>
        <v>640.00418886198543</v>
      </c>
    </row>
    <row r="32" spans="1:5" ht="15.75">
      <c r="A32" s="5" t="s">
        <v>23</v>
      </c>
      <c r="B32" s="11">
        <v>0</v>
      </c>
      <c r="C32" s="11"/>
      <c r="D32" s="9">
        <f t="shared" si="0"/>
        <v>0</v>
      </c>
      <c r="E32" s="8"/>
    </row>
    <row r="33" spans="1:5" ht="15.75">
      <c r="A33" s="5" t="s">
        <v>24</v>
      </c>
      <c r="B33" s="11">
        <v>41300</v>
      </c>
      <c r="C33" s="11">
        <v>173139.27</v>
      </c>
      <c r="D33" s="9">
        <f t="shared" si="0"/>
        <v>131839.26999999999</v>
      </c>
      <c r="E33" s="8">
        <f t="shared" si="1"/>
        <v>419.22341404358355</v>
      </c>
    </row>
    <row r="34" spans="1:5" ht="15.75">
      <c r="A34" s="5" t="s">
        <v>25</v>
      </c>
      <c r="B34" s="11">
        <v>0</v>
      </c>
      <c r="C34" s="11"/>
      <c r="D34" s="9">
        <f t="shared" si="0"/>
        <v>0</v>
      </c>
      <c r="E34" s="8"/>
    </row>
    <row r="35" spans="1:5" ht="15.75">
      <c r="A35" s="5" t="s">
        <v>26</v>
      </c>
      <c r="B35" s="11">
        <v>0</v>
      </c>
      <c r="C35" s="11">
        <v>91182.46</v>
      </c>
      <c r="D35" s="9">
        <f t="shared" si="0"/>
        <v>91182.46</v>
      </c>
      <c r="E35" s="8"/>
    </row>
    <row r="36" spans="1:5" ht="15.75">
      <c r="A36" s="5" t="s">
        <v>27</v>
      </c>
      <c r="B36" s="11">
        <v>0</v>
      </c>
      <c r="C36" s="11"/>
      <c r="D36" s="9">
        <f t="shared" si="0"/>
        <v>0</v>
      </c>
      <c r="E36" s="8"/>
    </row>
    <row r="37" spans="1:5" ht="15.75">
      <c r="A37" s="3" t="s">
        <v>28</v>
      </c>
      <c r="B37" s="10">
        <v>171890</v>
      </c>
      <c r="C37" s="10">
        <v>413130.27</v>
      </c>
      <c r="D37" s="9">
        <f t="shared" si="0"/>
        <v>241240.27000000002</v>
      </c>
      <c r="E37" s="8">
        <f t="shared" si="1"/>
        <v>240.34572691837806</v>
      </c>
    </row>
    <row r="38" spans="1:5" ht="15.75">
      <c r="A38" s="3" t="s">
        <v>29</v>
      </c>
      <c r="B38" s="10">
        <v>86400</v>
      </c>
      <c r="C38" s="18">
        <v>10800</v>
      </c>
      <c r="D38" s="9">
        <f t="shared" si="0"/>
        <v>-75600</v>
      </c>
      <c r="E38" s="8">
        <f t="shared" si="1"/>
        <v>12.5</v>
      </c>
    </row>
    <row r="39" spans="1:5" ht="15.75">
      <c r="A39" s="6" t="s">
        <v>31</v>
      </c>
      <c r="B39" s="12">
        <f>B4+B18</f>
        <v>138340763</v>
      </c>
      <c r="C39" s="12">
        <f>C4+C18</f>
        <v>95612596.64000003</v>
      </c>
      <c r="D39" s="13">
        <f t="shared" si="0"/>
        <v>-42728166.35999997</v>
      </c>
      <c r="E39" s="14">
        <f t="shared" si="1"/>
        <v>69.113827744321483</v>
      </c>
    </row>
    <row r="40" spans="1:5" ht="15.75">
      <c r="A40" s="6" t="s">
        <v>32</v>
      </c>
      <c r="B40" s="12">
        <f>B41+B42+B43+B44+B45+B46</f>
        <v>174987855.15000001</v>
      </c>
      <c r="C40" s="12">
        <f>C41+C42+C43+C44+C45+C46</f>
        <v>138322514.67000002</v>
      </c>
      <c r="D40" s="13">
        <f t="shared" si="0"/>
        <v>-36665340.479999989</v>
      </c>
      <c r="E40" s="14">
        <f t="shared" si="1"/>
        <v>79.046922742969585</v>
      </c>
    </row>
    <row r="41" spans="1:5" ht="15.75">
      <c r="A41" s="5" t="s">
        <v>33</v>
      </c>
      <c r="B41" s="11">
        <v>31239000</v>
      </c>
      <c r="C41" s="11">
        <v>23429250</v>
      </c>
      <c r="D41" s="9">
        <f t="shared" si="0"/>
        <v>-7809750</v>
      </c>
      <c r="E41" s="8">
        <f t="shared" si="1"/>
        <v>75</v>
      </c>
    </row>
    <row r="42" spans="1:5" ht="15.75">
      <c r="A42" s="5" t="s">
        <v>34</v>
      </c>
      <c r="B42" s="11">
        <v>64252206.719999999</v>
      </c>
      <c r="C42" s="11">
        <v>40545488.789999999</v>
      </c>
      <c r="D42" s="9">
        <f t="shared" si="0"/>
        <v>-23706717.93</v>
      </c>
      <c r="E42" s="8">
        <f t="shared" si="1"/>
        <v>63.103651780693269</v>
      </c>
    </row>
    <row r="43" spans="1:5" ht="15.75">
      <c r="A43" s="7" t="s">
        <v>35</v>
      </c>
      <c r="B43" s="11">
        <v>77551150</v>
      </c>
      <c r="C43" s="11">
        <v>72861189.329999998</v>
      </c>
      <c r="D43" s="9">
        <f t="shared" si="0"/>
        <v>-4689960.6700000018</v>
      </c>
      <c r="E43" s="8">
        <f t="shared" si="1"/>
        <v>93.952429241861651</v>
      </c>
    </row>
    <row r="44" spans="1:5" ht="15.75">
      <c r="A44" s="7" t="s">
        <v>36</v>
      </c>
      <c r="B44" s="11">
        <v>1160000</v>
      </c>
      <c r="C44" s="17">
        <v>1137244.68</v>
      </c>
      <c r="D44" s="9">
        <f t="shared" si="0"/>
        <v>-22755.320000000065</v>
      </c>
      <c r="E44" s="8">
        <f t="shared" si="1"/>
        <v>98.038334482758614</v>
      </c>
    </row>
    <row r="45" spans="1:5" ht="15.75">
      <c r="A45" s="7" t="s">
        <v>47</v>
      </c>
      <c r="B45" s="11">
        <v>298000</v>
      </c>
      <c r="C45" s="17">
        <v>81506.179999999993</v>
      </c>
      <c r="D45" s="9">
        <f t="shared" si="0"/>
        <v>-216493.82</v>
      </c>
      <c r="E45" s="8">
        <f t="shared" si="1"/>
        <v>27.351067114093958</v>
      </c>
    </row>
    <row r="46" spans="1:5" ht="15.75">
      <c r="A46" s="7" t="s">
        <v>48</v>
      </c>
      <c r="B46" s="11">
        <v>487498.43</v>
      </c>
      <c r="C46" s="17">
        <v>267835.69</v>
      </c>
      <c r="D46" s="9">
        <f t="shared" si="0"/>
        <v>-219662.74</v>
      </c>
      <c r="E46" s="8">
        <f t="shared" si="1"/>
        <v>54.940831296625923</v>
      </c>
    </row>
    <row r="47" spans="1:5" ht="31.5">
      <c r="A47" s="3" t="s">
        <v>37</v>
      </c>
      <c r="B47" s="10"/>
      <c r="C47" s="10">
        <v>-147.72</v>
      </c>
      <c r="D47" s="9">
        <f t="shared" si="0"/>
        <v>-147.72</v>
      </c>
      <c r="E47" s="8"/>
    </row>
    <row r="48" spans="1:5" ht="15.75">
      <c r="A48" s="3" t="s">
        <v>49</v>
      </c>
      <c r="B48" s="10"/>
      <c r="C48" s="10">
        <v>-168</v>
      </c>
      <c r="D48" s="9">
        <f t="shared" si="0"/>
        <v>-168</v>
      </c>
      <c r="E48" s="8"/>
    </row>
    <row r="49" spans="1:5" ht="15.75">
      <c r="A49" s="6" t="s">
        <v>39</v>
      </c>
      <c r="B49" s="12">
        <f>B39+B40+B47+B48</f>
        <v>313328618.14999998</v>
      </c>
      <c r="C49" s="12">
        <f>C39+C40+C47+C48</f>
        <v>233934795.59000006</v>
      </c>
      <c r="D49" s="12">
        <f>D39+D40+D47+D48</f>
        <v>-79393822.559999958</v>
      </c>
      <c r="E49" s="14">
        <f t="shared" si="1"/>
        <v>74.661164681104339</v>
      </c>
    </row>
  </sheetData>
  <mergeCells count="1">
    <mergeCell ref="A1:E1"/>
  </mergeCells>
  <pageMargins left="0.7" right="0.7" top="0.75" bottom="0.75" header="0.3" footer="0.3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2020-11-24T12:32:56Z</dcterms:modified>
</cp:coreProperties>
</file>