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1" i="1"/>
  <c r="E42"/>
  <c r="D40"/>
  <c r="D41"/>
  <c r="D42"/>
  <c r="E54"/>
  <c r="D55"/>
  <c r="D56"/>
  <c r="D57"/>
  <c r="D58"/>
  <c r="D59"/>
  <c r="D60"/>
  <c r="D61"/>
  <c r="D62"/>
  <c r="D63"/>
  <c r="D64"/>
  <c r="D65"/>
  <c r="D54"/>
  <c r="D48"/>
  <c r="E48"/>
  <c r="E55"/>
  <c r="E56"/>
  <c r="E57"/>
  <c r="E58"/>
  <c r="E60"/>
  <c r="E61"/>
  <c r="E63"/>
  <c r="E64"/>
  <c r="E65"/>
  <c r="C66"/>
  <c r="B66"/>
  <c r="E8"/>
  <c r="D8"/>
  <c r="C7"/>
  <c r="B7"/>
  <c r="C39"/>
  <c r="B39"/>
  <c r="C44"/>
  <c r="C20"/>
  <c r="B44"/>
  <c r="D18"/>
  <c r="E18"/>
  <c r="E13"/>
  <c r="E15"/>
  <c r="E16"/>
  <c r="D13"/>
  <c r="D15"/>
  <c r="D16"/>
  <c r="C14"/>
  <c r="C12" s="1"/>
  <c r="B14"/>
  <c r="B12" s="1"/>
  <c r="E5"/>
  <c r="E6"/>
  <c r="E9"/>
  <c r="E10"/>
  <c r="E11"/>
  <c r="E17"/>
  <c r="E21"/>
  <c r="E22"/>
  <c r="E23"/>
  <c r="E24"/>
  <c r="E25"/>
  <c r="E26"/>
  <c r="E27"/>
  <c r="E30"/>
  <c r="E38"/>
  <c r="E45"/>
  <c r="E46"/>
  <c r="E47"/>
  <c r="D5"/>
  <c r="D6"/>
  <c r="D9"/>
  <c r="D10"/>
  <c r="D11"/>
  <c r="D17"/>
  <c r="D21"/>
  <c r="D22"/>
  <c r="D23"/>
  <c r="D24"/>
  <c r="D25"/>
  <c r="D26"/>
  <c r="D27"/>
  <c r="D30"/>
  <c r="D31"/>
  <c r="D33"/>
  <c r="D34"/>
  <c r="D35"/>
  <c r="D36"/>
  <c r="D37"/>
  <c r="D38"/>
  <c r="D45"/>
  <c r="D46"/>
  <c r="D47"/>
  <c r="D51"/>
  <c r="C32"/>
  <c r="C28"/>
  <c r="B20"/>
  <c r="B28"/>
  <c r="B32"/>
  <c r="E39" l="1"/>
  <c r="D66"/>
  <c r="E66"/>
  <c r="D39"/>
  <c r="C19"/>
  <c r="C4"/>
  <c r="B4"/>
  <c r="E28"/>
  <c r="D12"/>
  <c r="E14"/>
  <c r="E12"/>
  <c r="D14"/>
  <c r="E44"/>
  <c r="D28"/>
  <c r="E20"/>
  <c r="D7"/>
  <c r="E7"/>
  <c r="D20"/>
  <c r="D44"/>
  <c r="D32"/>
  <c r="B19"/>
  <c r="E4" l="1"/>
  <c r="D4"/>
  <c r="C43"/>
  <c r="C52" s="1"/>
  <c r="B43"/>
  <c r="B52" s="1"/>
  <c r="E19"/>
  <c r="D19"/>
  <c r="E43" l="1"/>
  <c r="D43"/>
  <c r="D52" s="1"/>
  <c r="E52" l="1"/>
</calcChain>
</file>

<file path=xl/sharedStrings.xml><?xml version="1.0" encoding="utf-8"?>
<sst xmlns="http://schemas.openxmlformats.org/spreadsheetml/2006/main" count="71" uniqueCount="71">
  <si>
    <t>Наименование дохода</t>
  </si>
  <si>
    <t>% выполнения</t>
  </si>
  <si>
    <t>(рублей)</t>
  </si>
  <si>
    <t xml:space="preserve">Отклонение Сумма (+,-) </t>
  </si>
  <si>
    <t>Налог на доходы физических лиц</t>
  </si>
  <si>
    <t>Налоговые доходы</t>
  </si>
  <si>
    <t>Акцизы</t>
  </si>
  <si>
    <t>Налоги на совокупный доход, в т.ч.</t>
  </si>
  <si>
    <t>ЕНВД</t>
  </si>
  <si>
    <t>ЕСХН</t>
  </si>
  <si>
    <t>Патент</t>
  </si>
  <si>
    <t>Доходы от использования имущества, в т.ч.</t>
  </si>
  <si>
    <t>аренда земли до разграничения</t>
  </si>
  <si>
    <t>аренда земли после разграничения</t>
  </si>
  <si>
    <t>аренда имущества, находящегося в оперативном управлении</t>
  </si>
  <si>
    <t>аренда имущества казны</t>
  </si>
  <si>
    <t>отчисления от прибыли МУП</t>
  </si>
  <si>
    <t>прочие доходы от исп. имущества</t>
  </si>
  <si>
    <t>Государственная пошлина</t>
  </si>
  <si>
    <t>Доходы от оказания платных услуг и компенсации затрат государства, в т.ч.</t>
  </si>
  <si>
    <t>доходы от возмещения затрат на сод. имущества</t>
  </si>
  <si>
    <t>прочие доходы от компенсации затрат</t>
  </si>
  <si>
    <t>Доходы от продажи материальных и нематериальных активов, в т.ч.</t>
  </si>
  <si>
    <t>доходы от реализации имущества (металлолом)</t>
  </si>
  <si>
    <t>доходы от продажи земли до разграничения</t>
  </si>
  <si>
    <t>доходы от продажи мун. земли</t>
  </si>
  <si>
    <t>плата за увеличение площади земельных участков</t>
  </si>
  <si>
    <t>доходы от приватизации имущества</t>
  </si>
  <si>
    <t>Штрафы, санкции, возмещение ущерба</t>
  </si>
  <si>
    <t>Прочие неналоговые доходы</t>
  </si>
  <si>
    <t>Неналоговые доходы</t>
  </si>
  <si>
    <t>Налоговые и неналоговые доходы</t>
  </si>
  <si>
    <t>Безвозмездные поступления, в т.ч.</t>
  </si>
  <si>
    <t>дотации</t>
  </si>
  <si>
    <t>субсидии</t>
  </si>
  <si>
    <t>субвенции</t>
  </si>
  <si>
    <t>Возврат остатков субсидий, субвенций и иных МБТ прошлых лет</t>
  </si>
  <si>
    <t>Платежи при пользовании природными ресурсами</t>
  </si>
  <si>
    <t>Итого доходов</t>
  </si>
  <si>
    <t>Налоги на имущество, в т.ч.</t>
  </si>
  <si>
    <t>НИФЛ</t>
  </si>
  <si>
    <t>Земельный налог, в т.ч.</t>
  </si>
  <si>
    <t>Земельный налог с организаций</t>
  </si>
  <si>
    <t>Земельный налог с физ.лиц</t>
  </si>
  <si>
    <t>Задолженность и перерасчеты по отмененным налогам</t>
  </si>
  <si>
    <t>прочие доходы от оказания платных услуг</t>
  </si>
  <si>
    <t>безвозмездные поступления от негосударственных организаций</t>
  </si>
  <si>
    <t>прочие безвозмездные поступления</t>
  </si>
  <si>
    <t>невыясненные поступления</t>
  </si>
  <si>
    <t>межбюджетные трансферты</t>
  </si>
  <si>
    <t>Налог, взимаемый с применением УСН</t>
  </si>
  <si>
    <t>инициативные платежи</t>
  </si>
  <si>
    <t>прочие неналоговые доходы</t>
  </si>
  <si>
    <t xml:space="preserve">                        Р АС Х О Д Ы </t>
  </si>
  <si>
    <t>Общегосударственные вопросы</t>
  </si>
  <si>
    <t>Национальная оборона</t>
  </si>
  <si>
    <t xml:space="preserve">Национальная безопасность и правоохранительная деят.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</si>
  <si>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</si>
  <si>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</si>
  <si>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</si>
  <si>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</si>
  <si>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 xml:space="preserve">Культура. Кинематография </t>
  </si>
  <si>
    <t xml:space="preserve">Здравохранение </t>
  </si>
  <si>
    <t>Социальная политика</t>
  </si>
  <si>
    <t>Физическая культура и спорт</t>
  </si>
  <si>
    <t>Средства массовой информации</t>
  </si>
  <si>
    <t xml:space="preserve">И Т О Г О    Р А С Х О Д О В </t>
  </si>
  <si>
    <t>Утверждено по бюджету в соответствии с решением от 18.08.2021 № 178</t>
  </si>
  <si>
    <t>Зам.главы, зав. Финансовым отделом                                                                                                                               И.В.Брагина</t>
  </si>
  <si>
    <t>Исполение бюджета Весьегонского муниципального округа Тверской области на 01.10.2021</t>
  </si>
  <si>
    <t>Исполнено на 01.10.2021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</si>
</sst>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_);_(@_)"/>
    <numFmt numFmtId="166" formatCode="#,##0.00_р_."/>
  </numFmts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/>
    <xf numFmtId="164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3" fillId="0" borderId="1" xfId="0" applyNumberFormat="1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wrapText="1"/>
    </xf>
    <xf numFmtId="4" fontId="6" fillId="0" borderId="1" xfId="0" applyNumberFormat="1" applyFont="1" applyBorder="1"/>
    <xf numFmtId="4" fontId="7" fillId="0" borderId="1" xfId="0" applyNumberFormat="1" applyFont="1" applyBorder="1"/>
    <xf numFmtId="0" fontId="8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9" fillId="0" borderId="1" xfId="1" applyFont="1" applyBorder="1" applyAlignment="1">
      <alignment wrapText="1"/>
    </xf>
    <xf numFmtId="0" fontId="6" fillId="2" borderId="1" xfId="1" applyFont="1" applyFill="1" applyBorder="1" applyAlignment="1">
      <alignment wrapText="1"/>
    </xf>
    <xf numFmtId="166" fontId="9" fillId="2" borderId="1" xfId="1" applyNumberFormat="1" applyFont="1" applyFill="1" applyBorder="1" applyAlignment="1">
      <alignment wrapText="1"/>
    </xf>
    <xf numFmtId="0" fontId="6" fillId="2" borderId="0" xfId="1" applyFont="1" applyFill="1" applyAlignment="1">
      <alignment wrapText="1"/>
    </xf>
    <xf numFmtId="0" fontId="9" fillId="2" borderId="1" xfId="1" applyFont="1" applyFill="1" applyBorder="1" applyAlignment="1">
      <alignment wrapText="1"/>
    </xf>
    <xf numFmtId="4" fontId="6" fillId="2" borderId="1" xfId="1" applyNumberFormat="1" applyFont="1" applyFill="1" applyBorder="1" applyAlignment="1">
      <alignment wrapText="1"/>
    </xf>
    <xf numFmtId="4" fontId="6" fillId="2" borderId="0" xfId="1" applyNumberFormat="1" applyFont="1" applyFill="1" applyAlignment="1">
      <alignment wrapText="1"/>
    </xf>
    <xf numFmtId="4" fontId="9" fillId="2" borderId="1" xfId="1" applyNumberFormat="1" applyFont="1" applyFill="1" applyBorder="1" applyAlignment="1">
      <alignment wrapText="1"/>
    </xf>
    <xf numFmtId="0" fontId="6" fillId="0" borderId="1" xfId="1" applyFont="1" applyBorder="1" applyAlignment="1">
      <alignment wrapText="1"/>
    </xf>
    <xf numFmtId="166" fontId="6" fillId="0" borderId="1" xfId="1" applyNumberFormat="1" applyFont="1" applyBorder="1" applyAlignment="1">
      <alignment wrapText="1"/>
    </xf>
    <xf numFmtId="166" fontId="6" fillId="2" borderId="1" xfId="1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6" fillId="2" borderId="0" xfId="1" applyFont="1" applyFill="1" applyBorder="1" applyAlignment="1">
      <alignment horizontal="center" wrapText="1"/>
    </xf>
  </cellXfs>
  <cellStyles count="15">
    <cellStyle name="Обычный" xfId="0" builtinId="0"/>
    <cellStyle name="Обычный 2" xfId="1"/>
    <cellStyle name="Финансовый [0] 2" xfId="3"/>
    <cellStyle name="Финансовый [0] 2 2" xfId="4"/>
    <cellStyle name="Финансовый [0] 2 3" xfId="5"/>
    <cellStyle name="Финансовый [0] 2 4" xfId="6"/>
    <cellStyle name="Финансовый [0] 3" xfId="7"/>
    <cellStyle name="Финансовый [0] 3 2" xfId="8"/>
    <cellStyle name="Финансовый [0] 3 3" xfId="9"/>
    <cellStyle name="Финансовый [0] 3 4" xfId="10"/>
    <cellStyle name="Финансовый [0] 4" xfId="11"/>
    <cellStyle name="Финансовый [0] 5" xfId="12"/>
    <cellStyle name="Финансовый [0] 6" xfId="13"/>
    <cellStyle name="Финансовый [0] 7" xfId="14"/>
    <cellStyle name="Финансовый [0] 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topLeftCell="A43" workbookViewId="0">
      <selection activeCell="C66" sqref="C66"/>
    </sheetView>
  </sheetViews>
  <sheetFormatPr defaultRowHeight="15"/>
  <cols>
    <col min="1" max="1" width="60.42578125" customWidth="1"/>
    <col min="2" max="2" width="18.5703125" customWidth="1"/>
    <col min="3" max="3" width="19" customWidth="1"/>
    <col min="4" max="4" width="19.28515625" customWidth="1"/>
    <col min="5" max="5" width="11.42578125" customWidth="1"/>
  </cols>
  <sheetData>
    <row r="1" spans="1:5" ht="15.75">
      <c r="A1" s="33" t="s">
        <v>69</v>
      </c>
      <c r="B1" s="33"/>
      <c r="C1" s="33"/>
      <c r="D1" s="33"/>
      <c r="E1" s="33"/>
    </row>
    <row r="2" spans="1:5" ht="15.75">
      <c r="A2" s="1"/>
      <c r="B2" s="1"/>
      <c r="C2" s="1"/>
      <c r="D2" s="1"/>
      <c r="E2" s="1" t="s">
        <v>2</v>
      </c>
    </row>
    <row r="3" spans="1:5" ht="78.75">
      <c r="A3" s="2" t="s">
        <v>0</v>
      </c>
      <c r="B3" s="3" t="s">
        <v>67</v>
      </c>
      <c r="C3" s="15" t="s">
        <v>70</v>
      </c>
      <c r="D3" s="15" t="s">
        <v>3</v>
      </c>
      <c r="E3" s="15" t="s">
        <v>1</v>
      </c>
    </row>
    <row r="4" spans="1:5" ht="15.75">
      <c r="A4" s="4" t="s">
        <v>5</v>
      </c>
      <c r="B4" s="13">
        <f>B5+B6+B7+B17+B12+B18</f>
        <v>115070450</v>
      </c>
      <c r="C4" s="13">
        <f>C5+C6+C7+C17+C12+C18</f>
        <v>81681016.689999983</v>
      </c>
      <c r="D4" s="13">
        <f>C4-B4</f>
        <v>-33389433.310000017</v>
      </c>
      <c r="E4" s="14">
        <f>C4/B4*100</f>
        <v>70.9834859340517</v>
      </c>
    </row>
    <row r="5" spans="1:5" ht="22.5" customHeight="1">
      <c r="A5" s="3" t="s">
        <v>4</v>
      </c>
      <c r="B5" s="10">
        <v>78486900</v>
      </c>
      <c r="C5" s="10">
        <v>60462152.530000001</v>
      </c>
      <c r="D5" s="9">
        <f t="shared" ref="D5:D51" si="0">C5-B5</f>
        <v>-18024747.469999999</v>
      </c>
      <c r="E5" s="8">
        <f t="shared" ref="E5:E66" si="1">C5/B5*100</f>
        <v>77.034705829890086</v>
      </c>
    </row>
    <row r="6" spans="1:5" ht="15.75">
      <c r="A6" s="3" t="s">
        <v>6</v>
      </c>
      <c r="B6" s="10">
        <v>12180150</v>
      </c>
      <c r="C6" s="17">
        <v>9032005.8200000003</v>
      </c>
      <c r="D6" s="9">
        <f t="shared" si="0"/>
        <v>-3148144.1799999997</v>
      </c>
      <c r="E6" s="8">
        <f t="shared" si="1"/>
        <v>74.153485958711514</v>
      </c>
    </row>
    <row r="7" spans="1:5" ht="15.75">
      <c r="A7" s="3" t="s">
        <v>7</v>
      </c>
      <c r="B7" s="10">
        <f>B9+B10+B11+B8</f>
        <v>6210400</v>
      </c>
      <c r="C7" s="10">
        <f>C9+C10+C11+C8</f>
        <v>4928336.42</v>
      </c>
      <c r="D7" s="9">
        <f t="shared" si="0"/>
        <v>-1282063.58</v>
      </c>
      <c r="E7" s="8">
        <f t="shared" si="1"/>
        <v>79.356183498647425</v>
      </c>
    </row>
    <row r="8" spans="1:5" s="19" customFormat="1" ht="15.75">
      <c r="A8" s="5" t="s">
        <v>50</v>
      </c>
      <c r="B8" s="11">
        <v>3101400</v>
      </c>
      <c r="C8" s="11">
        <v>3828704.07</v>
      </c>
      <c r="D8" s="9">
        <f t="shared" si="0"/>
        <v>727304.06999999983</v>
      </c>
      <c r="E8" s="8">
        <f t="shared" si="1"/>
        <v>123.45083091507061</v>
      </c>
    </row>
    <row r="9" spans="1:5" ht="15.75">
      <c r="A9" s="5" t="s">
        <v>8</v>
      </c>
      <c r="B9" s="11">
        <v>1468000</v>
      </c>
      <c r="C9" s="11">
        <v>105688.41</v>
      </c>
      <c r="D9" s="16">
        <f t="shared" si="0"/>
        <v>-1362311.59</v>
      </c>
      <c r="E9" s="8">
        <f t="shared" si="1"/>
        <v>7.1994829700272476</v>
      </c>
    </row>
    <row r="10" spans="1:5" ht="15.75">
      <c r="A10" s="5" t="s">
        <v>9</v>
      </c>
      <c r="B10" s="11">
        <v>461000</v>
      </c>
      <c r="C10" s="11">
        <v>262883.65000000002</v>
      </c>
      <c r="D10" s="16">
        <f t="shared" si="0"/>
        <v>-198116.34999999998</v>
      </c>
      <c r="E10" s="8">
        <f t="shared" si="1"/>
        <v>57.024652928416486</v>
      </c>
    </row>
    <row r="11" spans="1:5" ht="15.75">
      <c r="A11" s="5" t="s">
        <v>10</v>
      </c>
      <c r="B11" s="11">
        <v>1180000</v>
      </c>
      <c r="C11" s="11">
        <v>731060.29</v>
      </c>
      <c r="D11" s="16">
        <f t="shared" si="0"/>
        <v>-448939.70999999996</v>
      </c>
      <c r="E11" s="8">
        <f t="shared" si="1"/>
        <v>61.954261864406782</v>
      </c>
    </row>
    <row r="12" spans="1:5" ht="15.75">
      <c r="A12" s="3" t="s">
        <v>39</v>
      </c>
      <c r="B12" s="11">
        <f>B13+B14</f>
        <v>17278000</v>
      </c>
      <c r="C12" s="11">
        <f>C13+C14</f>
        <v>6574202.1400000006</v>
      </c>
      <c r="D12" s="9">
        <f t="shared" si="0"/>
        <v>-10703797.859999999</v>
      </c>
      <c r="E12" s="8">
        <f t="shared" si="1"/>
        <v>38.049555156846857</v>
      </c>
    </row>
    <row r="13" spans="1:5" ht="15.75">
      <c r="A13" s="5" t="s">
        <v>40</v>
      </c>
      <c r="B13" s="11">
        <v>3316000</v>
      </c>
      <c r="C13" s="11">
        <v>381928.28</v>
      </c>
      <c r="D13" s="16">
        <f t="shared" si="0"/>
        <v>-2934071.7199999997</v>
      </c>
      <c r="E13" s="8">
        <f t="shared" si="1"/>
        <v>11.517740651387214</v>
      </c>
    </row>
    <row r="14" spans="1:5" ht="15.75">
      <c r="A14" s="5" t="s">
        <v>41</v>
      </c>
      <c r="B14" s="11">
        <f>B15+B16</f>
        <v>13962000</v>
      </c>
      <c r="C14" s="11">
        <f>C15+C16</f>
        <v>6192273.8600000003</v>
      </c>
      <c r="D14" s="16">
        <f>C14-B14</f>
        <v>-7769726.1399999997</v>
      </c>
      <c r="E14" s="8">
        <f t="shared" si="1"/>
        <v>44.350908609081799</v>
      </c>
    </row>
    <row r="15" spans="1:5" ht="15.75">
      <c r="A15" s="5" t="s">
        <v>42</v>
      </c>
      <c r="B15" s="11">
        <v>6313000</v>
      </c>
      <c r="C15" s="11">
        <v>4693762.1900000004</v>
      </c>
      <c r="D15" s="16">
        <f t="shared" si="0"/>
        <v>-1619237.8099999996</v>
      </c>
      <c r="E15" s="8">
        <f t="shared" si="1"/>
        <v>74.350739584983373</v>
      </c>
    </row>
    <row r="16" spans="1:5" ht="15.75">
      <c r="A16" s="5" t="s">
        <v>43</v>
      </c>
      <c r="B16" s="11">
        <v>7649000</v>
      </c>
      <c r="C16" s="11">
        <v>1498511.67</v>
      </c>
      <c r="D16" s="16">
        <f t="shared" si="0"/>
        <v>-6150488.3300000001</v>
      </c>
      <c r="E16" s="8">
        <f t="shared" si="1"/>
        <v>19.59094875147078</v>
      </c>
    </row>
    <row r="17" spans="1:5" ht="15.75">
      <c r="A17" s="3" t="s">
        <v>18</v>
      </c>
      <c r="B17" s="10">
        <v>904000</v>
      </c>
      <c r="C17" s="10">
        <v>684317.96</v>
      </c>
      <c r="D17" s="9">
        <f t="shared" si="0"/>
        <v>-219682.04000000004</v>
      </c>
      <c r="E17" s="8">
        <f t="shared" si="1"/>
        <v>75.698889380530971</v>
      </c>
    </row>
    <row r="18" spans="1:5" ht="15.75">
      <c r="A18" s="3" t="s">
        <v>44</v>
      </c>
      <c r="B18" s="10">
        <v>11000</v>
      </c>
      <c r="C18" s="10">
        <v>1.82</v>
      </c>
      <c r="D18" s="9">
        <f t="shared" si="0"/>
        <v>-10998.18</v>
      </c>
      <c r="E18" s="8">
        <f t="shared" si="1"/>
        <v>1.6545454545454544E-2</v>
      </c>
    </row>
    <row r="19" spans="1:5" ht="15.75">
      <c r="A19" s="6" t="s">
        <v>30</v>
      </c>
      <c r="B19" s="12">
        <f>B20+B27+B28+B32+B38+B39</f>
        <v>7950140</v>
      </c>
      <c r="C19" s="12">
        <f>C20+C27+C28+C32+C38+C39+C42</f>
        <v>5593488.4500000002</v>
      </c>
      <c r="D19" s="13">
        <f t="shared" si="0"/>
        <v>-2356651.5499999998</v>
      </c>
      <c r="E19" s="14">
        <f t="shared" si="1"/>
        <v>70.357106289952128</v>
      </c>
    </row>
    <row r="20" spans="1:5" ht="15.75">
      <c r="A20" s="3" t="s">
        <v>11</v>
      </c>
      <c r="B20" s="10">
        <f>B21+B22+B23+B24+B25+B26</f>
        <v>4849300</v>
      </c>
      <c r="C20" s="10">
        <f>C21+C22+C23+C24+C25+C26</f>
        <v>3317803.0599999996</v>
      </c>
      <c r="D20" s="9">
        <f t="shared" si="0"/>
        <v>-1531496.9400000004</v>
      </c>
      <c r="E20" s="8">
        <f t="shared" si="1"/>
        <v>68.418185305095562</v>
      </c>
    </row>
    <row r="21" spans="1:5" ht="15.75">
      <c r="A21" s="5" t="s">
        <v>12</v>
      </c>
      <c r="B21" s="11">
        <v>2921600</v>
      </c>
      <c r="C21" s="11">
        <v>2712195.78</v>
      </c>
      <c r="D21" s="9">
        <f t="shared" si="0"/>
        <v>-209404.2200000002</v>
      </c>
      <c r="E21" s="8">
        <f t="shared" si="1"/>
        <v>92.832549972617741</v>
      </c>
    </row>
    <row r="22" spans="1:5" ht="15.75">
      <c r="A22" s="5" t="s">
        <v>13</v>
      </c>
      <c r="B22" s="11">
        <v>699000</v>
      </c>
      <c r="C22" s="11">
        <v>52658</v>
      </c>
      <c r="D22" s="9">
        <f t="shared" si="0"/>
        <v>-646342</v>
      </c>
      <c r="E22" s="8">
        <f t="shared" si="1"/>
        <v>7.5333333333333332</v>
      </c>
    </row>
    <row r="23" spans="1:5" ht="31.5">
      <c r="A23" s="5" t="s">
        <v>14</v>
      </c>
      <c r="B23" s="11">
        <v>112800</v>
      </c>
      <c r="C23" s="11">
        <v>40962.26</v>
      </c>
      <c r="D23" s="9">
        <f t="shared" si="0"/>
        <v>-71837.739999999991</v>
      </c>
      <c r="E23" s="8">
        <f t="shared" si="1"/>
        <v>36.314060283687944</v>
      </c>
    </row>
    <row r="24" spans="1:5" ht="15.75">
      <c r="A24" s="5" t="s">
        <v>15</v>
      </c>
      <c r="B24" s="11">
        <v>839400</v>
      </c>
      <c r="C24" s="11">
        <v>511987.02</v>
      </c>
      <c r="D24" s="9">
        <f t="shared" si="0"/>
        <v>-327412.98</v>
      </c>
      <c r="E24" s="8">
        <f t="shared" si="1"/>
        <v>60.994403145103647</v>
      </c>
    </row>
    <row r="25" spans="1:5" ht="15.75">
      <c r="A25" s="5" t="s">
        <v>16</v>
      </c>
      <c r="B25" s="11">
        <v>3200</v>
      </c>
      <c r="C25" s="11">
        <v>0</v>
      </c>
      <c r="D25" s="9">
        <f t="shared" si="0"/>
        <v>-3200</v>
      </c>
      <c r="E25" s="8">
        <f t="shared" si="1"/>
        <v>0</v>
      </c>
    </row>
    <row r="26" spans="1:5" ht="15.75">
      <c r="A26" s="5" t="s">
        <v>17</v>
      </c>
      <c r="B26" s="11">
        <v>273300</v>
      </c>
      <c r="C26" s="11">
        <v>0</v>
      </c>
      <c r="D26" s="9">
        <f t="shared" si="0"/>
        <v>-273300</v>
      </c>
      <c r="E26" s="8">
        <f t="shared" si="1"/>
        <v>0</v>
      </c>
    </row>
    <row r="27" spans="1:5" ht="15.75">
      <c r="A27" s="3" t="s">
        <v>37</v>
      </c>
      <c r="B27" s="10">
        <v>37440</v>
      </c>
      <c r="C27" s="10">
        <v>25446.07</v>
      </c>
      <c r="D27" s="9">
        <f t="shared" si="0"/>
        <v>-11993.93</v>
      </c>
      <c r="E27" s="8">
        <f t="shared" si="1"/>
        <v>67.964930555555554</v>
      </c>
    </row>
    <row r="28" spans="1:5" ht="31.5">
      <c r="A28" s="3" t="s">
        <v>19</v>
      </c>
      <c r="B28" s="10">
        <f>B30+B31</f>
        <v>2102900</v>
      </c>
      <c r="C28" s="10">
        <f>C30+C31</f>
        <v>699235.18</v>
      </c>
      <c r="D28" s="9">
        <f t="shared" si="0"/>
        <v>-1403664.8199999998</v>
      </c>
      <c r="E28" s="8">
        <f t="shared" si="1"/>
        <v>33.250995292215514</v>
      </c>
    </row>
    <row r="29" spans="1:5" ht="15.75">
      <c r="A29" s="5" t="s">
        <v>45</v>
      </c>
      <c r="B29" s="10"/>
      <c r="C29" s="10"/>
      <c r="D29" s="9"/>
      <c r="E29" s="8"/>
    </row>
    <row r="30" spans="1:5" ht="15.75">
      <c r="A30" s="5" t="s">
        <v>20</v>
      </c>
      <c r="B30" s="11">
        <v>2102900</v>
      </c>
      <c r="C30" s="11">
        <v>699235.18</v>
      </c>
      <c r="D30" s="9">
        <f t="shared" si="0"/>
        <v>-1403664.8199999998</v>
      </c>
      <c r="E30" s="8">
        <f t="shared" si="1"/>
        <v>33.250995292215514</v>
      </c>
    </row>
    <row r="31" spans="1:5" ht="15.75">
      <c r="A31" s="5" t="s">
        <v>21</v>
      </c>
      <c r="B31" s="11">
        <v>0</v>
      </c>
      <c r="C31" s="11"/>
      <c r="D31" s="9">
        <f t="shared" si="0"/>
        <v>0</v>
      </c>
      <c r="E31" s="8"/>
    </row>
    <row r="32" spans="1:5" ht="31.5">
      <c r="A32" s="3" t="s">
        <v>22</v>
      </c>
      <c r="B32" s="10">
        <f>B33+B34+B35+B36+B37</f>
        <v>0</v>
      </c>
      <c r="C32" s="10">
        <f>C33+C34+C35+C36+C37</f>
        <v>874777.86</v>
      </c>
      <c r="D32" s="9">
        <f t="shared" si="0"/>
        <v>874777.86</v>
      </c>
      <c r="E32" s="8"/>
    </row>
    <row r="33" spans="1:5" ht="15.75">
      <c r="A33" s="5" t="s">
        <v>23</v>
      </c>
      <c r="B33" s="11">
        <v>0</v>
      </c>
      <c r="C33" s="11">
        <v>28590.400000000001</v>
      </c>
      <c r="D33" s="9">
        <f t="shared" si="0"/>
        <v>28590.400000000001</v>
      </c>
      <c r="E33" s="8"/>
    </row>
    <row r="34" spans="1:5" ht="15.75">
      <c r="A34" s="5" t="s">
        <v>24</v>
      </c>
      <c r="B34" s="11">
        <v>0</v>
      </c>
      <c r="C34" s="11">
        <v>159802.5</v>
      </c>
      <c r="D34" s="9">
        <f t="shared" si="0"/>
        <v>159802.5</v>
      </c>
      <c r="E34" s="8"/>
    </row>
    <row r="35" spans="1:5" ht="15.75">
      <c r="A35" s="5" t="s">
        <v>25</v>
      </c>
      <c r="B35" s="11">
        <v>0</v>
      </c>
      <c r="C35" s="11"/>
      <c r="D35" s="9">
        <f t="shared" si="0"/>
        <v>0</v>
      </c>
      <c r="E35" s="8"/>
    </row>
    <row r="36" spans="1:5" ht="15.75">
      <c r="A36" s="5" t="s">
        <v>26</v>
      </c>
      <c r="B36" s="11">
        <v>0</v>
      </c>
      <c r="C36" s="11">
        <v>686384.96</v>
      </c>
      <c r="D36" s="9">
        <f t="shared" si="0"/>
        <v>686384.96</v>
      </c>
      <c r="E36" s="8"/>
    </row>
    <row r="37" spans="1:5" ht="15.75">
      <c r="A37" s="5" t="s">
        <v>27</v>
      </c>
      <c r="B37" s="11">
        <v>0</v>
      </c>
      <c r="C37" s="11"/>
      <c r="D37" s="9">
        <f t="shared" si="0"/>
        <v>0</v>
      </c>
      <c r="E37" s="8"/>
    </row>
    <row r="38" spans="1:5" ht="15.75">
      <c r="A38" s="3" t="s">
        <v>28</v>
      </c>
      <c r="B38" s="10">
        <v>210100</v>
      </c>
      <c r="C38" s="10">
        <v>279165.03000000003</v>
      </c>
      <c r="D38" s="9">
        <f t="shared" si="0"/>
        <v>69065.030000000028</v>
      </c>
      <c r="E38" s="8">
        <f t="shared" si="1"/>
        <v>132.87245597334604</v>
      </c>
    </row>
    <row r="39" spans="1:5" ht="15.75">
      <c r="A39" s="3" t="s">
        <v>29</v>
      </c>
      <c r="B39" s="10">
        <f>B40+B41+B42</f>
        <v>750400</v>
      </c>
      <c r="C39" s="10">
        <f>C40+C41+C42</f>
        <v>397061.25</v>
      </c>
      <c r="D39" s="9">
        <f t="shared" si="0"/>
        <v>-353338.75</v>
      </c>
      <c r="E39" s="8">
        <f t="shared" si="1"/>
        <v>52.913279584221748</v>
      </c>
    </row>
    <row r="40" spans="1:5" ht="15.75">
      <c r="A40" s="3" t="s">
        <v>48</v>
      </c>
      <c r="B40" s="10">
        <v>0</v>
      </c>
      <c r="C40" s="17">
        <v>3242.7</v>
      </c>
      <c r="D40" s="9">
        <f t="shared" si="0"/>
        <v>3242.7</v>
      </c>
      <c r="E40" s="20"/>
    </row>
    <row r="41" spans="1:5" ht="15.75">
      <c r="A41" s="3" t="s">
        <v>51</v>
      </c>
      <c r="B41" s="10">
        <v>666500</v>
      </c>
      <c r="C41" s="17">
        <v>393818.55</v>
      </c>
      <c r="D41" s="9">
        <f t="shared" si="0"/>
        <v>-272681.45</v>
      </c>
      <c r="E41" s="20">
        <f t="shared" si="1"/>
        <v>59.087554388597155</v>
      </c>
    </row>
    <row r="42" spans="1:5" ht="15.75">
      <c r="A42" s="3" t="s">
        <v>52</v>
      </c>
      <c r="B42" s="10">
        <v>83900</v>
      </c>
      <c r="C42" s="17">
        <v>0</v>
      </c>
      <c r="D42" s="9">
        <f t="shared" si="0"/>
        <v>-83900</v>
      </c>
      <c r="E42" s="20">
        <f t="shared" si="1"/>
        <v>0</v>
      </c>
    </row>
    <row r="43" spans="1:5" ht="15.75">
      <c r="A43" s="6" t="s">
        <v>31</v>
      </c>
      <c r="B43" s="12">
        <f>B4+B19</f>
        <v>123020590</v>
      </c>
      <c r="C43" s="12">
        <f>C4+C19</f>
        <v>87274505.139999986</v>
      </c>
      <c r="D43" s="13">
        <f t="shared" si="0"/>
        <v>-35746084.860000014</v>
      </c>
      <c r="E43" s="14">
        <f t="shared" si="1"/>
        <v>70.943006483711372</v>
      </c>
    </row>
    <row r="44" spans="1:5" ht="15.75">
      <c r="A44" s="6" t="s">
        <v>32</v>
      </c>
      <c r="B44" s="12">
        <f>B45+B46+B47+B48+B49+B50</f>
        <v>210084944.19999999</v>
      </c>
      <c r="C44" s="12">
        <f>C45+C46+C47+C48+C49+C50+C51</f>
        <v>145928784.41999999</v>
      </c>
      <c r="D44" s="13">
        <f t="shared" si="0"/>
        <v>-64156159.780000001</v>
      </c>
      <c r="E44" s="14">
        <f t="shared" si="1"/>
        <v>69.461800309248432</v>
      </c>
    </row>
    <row r="45" spans="1:5" ht="15.75">
      <c r="A45" s="5" t="s">
        <v>33</v>
      </c>
      <c r="B45" s="11">
        <v>58092000</v>
      </c>
      <c r="C45" s="11">
        <v>44086100</v>
      </c>
      <c r="D45" s="9">
        <f t="shared" si="0"/>
        <v>-14005900</v>
      </c>
      <c r="E45" s="8">
        <f t="shared" si="1"/>
        <v>75.89013977828273</v>
      </c>
    </row>
    <row r="46" spans="1:5" ht="15.75">
      <c r="A46" s="5" t="s">
        <v>34</v>
      </c>
      <c r="B46" s="11">
        <v>54251544.200000003</v>
      </c>
      <c r="C46" s="11">
        <v>27150716.149999999</v>
      </c>
      <c r="D46" s="9">
        <f t="shared" si="0"/>
        <v>-27100828.050000004</v>
      </c>
      <c r="E46" s="8">
        <f t="shared" si="1"/>
        <v>50.045978506912249</v>
      </c>
    </row>
    <row r="47" spans="1:5" ht="15.75">
      <c r="A47" s="7" t="s">
        <v>35</v>
      </c>
      <c r="B47" s="11">
        <v>97586400</v>
      </c>
      <c r="C47" s="11">
        <v>74836829.230000004</v>
      </c>
      <c r="D47" s="9">
        <f t="shared" si="0"/>
        <v>-22749570.769999996</v>
      </c>
      <c r="E47" s="8">
        <f t="shared" si="1"/>
        <v>76.687765129157341</v>
      </c>
    </row>
    <row r="48" spans="1:5" ht="15.75">
      <c r="A48" s="7" t="s">
        <v>49</v>
      </c>
      <c r="B48" s="11">
        <v>155000</v>
      </c>
      <c r="C48" s="18">
        <v>152000</v>
      </c>
      <c r="D48" s="9">
        <f t="shared" si="0"/>
        <v>-3000</v>
      </c>
      <c r="E48" s="8">
        <f t="shared" si="1"/>
        <v>98.064516129032256</v>
      </c>
    </row>
    <row r="49" spans="1:5" ht="31.5">
      <c r="A49" s="5" t="s">
        <v>46</v>
      </c>
      <c r="B49" s="11"/>
      <c r="C49" s="18"/>
      <c r="D49" s="9"/>
      <c r="E49" s="8"/>
    </row>
    <row r="50" spans="1:5" ht="15.75">
      <c r="A50" s="7" t="s">
        <v>47</v>
      </c>
      <c r="B50" s="11"/>
      <c r="C50" s="18"/>
      <c r="D50" s="9"/>
      <c r="E50" s="8"/>
    </row>
    <row r="51" spans="1:5" ht="31.5">
      <c r="A51" s="3" t="s">
        <v>36</v>
      </c>
      <c r="B51" s="10"/>
      <c r="C51" s="10">
        <v>-296860.96000000002</v>
      </c>
      <c r="D51" s="9">
        <f t="shared" si="0"/>
        <v>-296860.96000000002</v>
      </c>
      <c r="E51" s="8"/>
    </row>
    <row r="52" spans="1:5" ht="15.75">
      <c r="A52" s="6" t="s">
        <v>38</v>
      </c>
      <c r="B52" s="12">
        <f>B43+B44+B51</f>
        <v>333105534.19999999</v>
      </c>
      <c r="C52" s="12">
        <f>C43+C44</f>
        <v>233203289.55999997</v>
      </c>
      <c r="D52" s="12">
        <f>D43+D44+D51</f>
        <v>-100199105.60000001</v>
      </c>
      <c r="E52" s="14">
        <f t="shared" si="1"/>
        <v>70.008830720891694</v>
      </c>
    </row>
    <row r="53" spans="1:5" ht="15.75">
      <c r="A53" s="22" t="s">
        <v>53</v>
      </c>
      <c r="B53" s="30"/>
      <c r="C53" s="31"/>
      <c r="D53" s="12"/>
      <c r="E53" s="21"/>
    </row>
    <row r="54" spans="1:5" ht="15.75">
      <c r="A54" s="23" t="s">
        <v>54</v>
      </c>
      <c r="B54" s="27">
        <v>49284054</v>
      </c>
      <c r="C54" s="32">
        <v>29570078.43</v>
      </c>
      <c r="D54" s="10">
        <f>C54-B54</f>
        <v>-19713975.57</v>
      </c>
      <c r="E54" s="20">
        <f>C54/B54*100</f>
        <v>59.999281775805215</v>
      </c>
    </row>
    <row r="55" spans="1:5" ht="15.75">
      <c r="A55" s="23" t="s">
        <v>55</v>
      </c>
      <c r="B55" s="27">
        <v>509500</v>
      </c>
      <c r="C55" s="32">
        <v>199600</v>
      </c>
      <c r="D55" s="10">
        <f t="shared" ref="D55:D66" si="2">C55-B55</f>
        <v>-309900</v>
      </c>
      <c r="E55" s="20">
        <f t="shared" si="1"/>
        <v>39.175662414131502</v>
      </c>
    </row>
    <row r="56" spans="1:5" ht="15.75">
      <c r="A56" s="23" t="s">
        <v>56</v>
      </c>
      <c r="B56" s="27">
        <v>3468054</v>
      </c>
      <c r="C56" s="32">
        <v>1995932.89</v>
      </c>
      <c r="D56" s="10">
        <f t="shared" si="2"/>
        <v>-1472121.11</v>
      </c>
      <c r="E56" s="20">
        <f t="shared" si="1"/>
        <v>57.55195536171005</v>
      </c>
    </row>
    <row r="57" spans="1:5" ht="15.75">
      <c r="A57" s="23" t="s">
        <v>57</v>
      </c>
      <c r="B57" s="27">
        <v>54908431.810000002</v>
      </c>
      <c r="C57" s="32">
        <v>31161104.300000001</v>
      </c>
      <c r="D57" s="10">
        <f t="shared" si="2"/>
        <v>-23747327.510000002</v>
      </c>
      <c r="E57" s="20">
        <f t="shared" si="1"/>
        <v>56.751036722059325</v>
      </c>
    </row>
    <row r="58" spans="1:5" ht="15.75">
      <c r="A58" s="23" t="s">
        <v>58</v>
      </c>
      <c r="B58" s="27">
        <v>31852599.940000001</v>
      </c>
      <c r="C58" s="32">
        <v>8939926.8399999999</v>
      </c>
      <c r="D58" s="10">
        <f t="shared" si="2"/>
        <v>-22912673.100000001</v>
      </c>
      <c r="E58" s="20">
        <f t="shared" si="1"/>
        <v>28.066552987322641</v>
      </c>
    </row>
    <row r="59" spans="1:5" ht="15.75">
      <c r="A59" s="25" t="s">
        <v>59</v>
      </c>
      <c r="B59" s="28"/>
      <c r="C59" s="32"/>
      <c r="D59" s="10">
        <f t="shared" si="2"/>
        <v>0</v>
      </c>
      <c r="E59" s="20"/>
    </row>
    <row r="60" spans="1:5" ht="15.75">
      <c r="A60" s="23" t="s">
        <v>60</v>
      </c>
      <c r="B60" s="27">
        <v>192063322.84999999</v>
      </c>
      <c r="C60" s="32">
        <v>118122783.02</v>
      </c>
      <c r="D60" s="10">
        <f t="shared" si="2"/>
        <v>-73940539.829999998</v>
      </c>
      <c r="E60" s="20">
        <f t="shared" si="1"/>
        <v>61.50199906322198</v>
      </c>
    </row>
    <row r="61" spans="1:5" ht="15.75">
      <c r="A61" s="23" t="s">
        <v>61</v>
      </c>
      <c r="B61" s="27">
        <v>32735062</v>
      </c>
      <c r="C61" s="32">
        <v>23672854.370000001</v>
      </c>
      <c r="D61" s="10">
        <f t="shared" si="2"/>
        <v>-9062207.629999999</v>
      </c>
      <c r="E61" s="20">
        <f t="shared" si="1"/>
        <v>72.316509954983445</v>
      </c>
    </row>
    <row r="62" spans="1:5" ht="15.75">
      <c r="A62" s="23" t="s">
        <v>62</v>
      </c>
      <c r="B62" s="27"/>
      <c r="C62" s="32"/>
      <c r="D62" s="10">
        <f t="shared" si="2"/>
        <v>0</v>
      </c>
      <c r="E62" s="20"/>
    </row>
    <row r="63" spans="1:5" ht="15.75">
      <c r="A63" s="23" t="s">
        <v>63</v>
      </c>
      <c r="B63" s="27">
        <v>7602800</v>
      </c>
      <c r="C63" s="32">
        <v>4219039.2699999996</v>
      </c>
      <c r="D63" s="10">
        <f t="shared" si="2"/>
        <v>-3383760.7300000004</v>
      </c>
      <c r="E63" s="20">
        <f t="shared" si="1"/>
        <v>55.493229731151672</v>
      </c>
    </row>
    <row r="64" spans="1:5" ht="15.75">
      <c r="A64" s="23" t="s">
        <v>64</v>
      </c>
      <c r="B64" s="27">
        <v>523000</v>
      </c>
      <c r="C64" s="32">
        <v>380599.8</v>
      </c>
      <c r="D64" s="10">
        <f t="shared" si="2"/>
        <v>-142400.20000000001</v>
      </c>
      <c r="E64" s="20">
        <f t="shared" si="1"/>
        <v>72.772428298279152</v>
      </c>
    </row>
    <row r="65" spans="1:5" ht="15.75">
      <c r="A65" s="23" t="s">
        <v>65</v>
      </c>
      <c r="B65" s="27">
        <v>1797100</v>
      </c>
      <c r="C65" s="32">
        <v>1367825</v>
      </c>
      <c r="D65" s="10">
        <f t="shared" si="2"/>
        <v>-429275</v>
      </c>
      <c r="E65" s="20">
        <f t="shared" si="1"/>
        <v>76.112904123309775</v>
      </c>
    </row>
    <row r="66" spans="1:5" ht="15.75">
      <c r="A66" s="26" t="s">
        <v>66</v>
      </c>
      <c r="B66" s="29">
        <f>B54+B55+B56+B57+B58+B60+B61+B63+B64+B65</f>
        <v>374743924.60000002</v>
      </c>
      <c r="C66" s="24">
        <f>C54+C55+C56+C57+C58+C60+C61+C63+C64+C65</f>
        <v>219629743.92000005</v>
      </c>
      <c r="D66" s="12">
        <f t="shared" si="2"/>
        <v>-155114180.67999998</v>
      </c>
      <c r="E66" s="21">
        <f t="shared" si="1"/>
        <v>58.607953192151641</v>
      </c>
    </row>
    <row r="68" spans="1:5" ht="15.75">
      <c r="A68" s="34" t="s">
        <v>68</v>
      </c>
      <c r="B68" s="34"/>
      <c r="C68" s="34"/>
      <c r="D68" s="34"/>
      <c r="E68" s="34"/>
    </row>
  </sheetData>
  <mergeCells count="2">
    <mergeCell ref="A1:E1"/>
    <mergeCell ref="A68:E68"/>
  </mergeCells>
  <pageMargins left="0.7" right="0.7" top="0.75" bottom="0.75" header="0.3" footer="0.3"/>
  <pageSetup paperSize="9" scale="5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2021-10-08T06:19:49Z</dcterms:modified>
</cp:coreProperties>
</file>