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6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25725"/>
</workbook>
</file>

<file path=xl/calcChain.xml><?xml version="1.0" encoding="utf-8"?>
<calcChain xmlns="http://schemas.openxmlformats.org/spreadsheetml/2006/main">
  <c r="AG55" i="1"/>
  <c r="AM67"/>
  <c r="AM150"/>
  <c r="AM151"/>
  <c r="AG150"/>
  <c r="AG151"/>
  <c r="AM152"/>
  <c r="AM154"/>
  <c r="AM144"/>
  <c r="AG144"/>
  <c r="AG145"/>
  <c r="AM146"/>
  <c r="AM145" s="1"/>
  <c r="AG115"/>
  <c r="AM142"/>
  <c r="AM140"/>
  <c r="AM138"/>
  <c r="AM136"/>
  <c r="AM134"/>
  <c r="AM132"/>
  <c r="AM130"/>
  <c r="AG85"/>
  <c r="AG84" s="1"/>
  <c r="AM113"/>
  <c r="AM61"/>
  <c r="AH115"/>
  <c r="AI115"/>
  <c r="AJ115"/>
  <c r="AK115"/>
  <c r="AL115"/>
  <c r="AM128"/>
  <c r="AM107"/>
  <c r="AH31"/>
  <c r="AI31"/>
  <c r="AJ31"/>
  <c r="AK31"/>
  <c r="AL31"/>
  <c r="AG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19"/>
  <c r="AM80"/>
  <c r="AM109"/>
  <c r="AM45"/>
  <c r="AM125"/>
  <c r="AM123"/>
  <c r="AM121"/>
  <c r="AH85"/>
  <c r="AI85"/>
  <c r="AJ85"/>
  <c r="AK85"/>
  <c r="AL85"/>
  <c r="AM103"/>
  <c r="AM101"/>
  <c r="AM99"/>
  <c r="AM97"/>
  <c r="AM95"/>
  <c r="AM63"/>
  <c r="AM57"/>
  <c r="AM43"/>
  <c r="AM37"/>
  <c r="AM33"/>
  <c r="AM117"/>
  <c r="AM105"/>
  <c r="AM74"/>
  <c r="AM72"/>
  <c r="AM71"/>
  <c r="AM59"/>
  <c r="AM41"/>
  <c r="AM38"/>
  <c r="AM34"/>
  <c r="AM28"/>
  <c r="AM26"/>
  <c r="AI55"/>
  <c r="AJ55"/>
  <c r="AK55"/>
  <c r="AL55"/>
  <c r="AH55"/>
  <c r="AM115" l="1"/>
  <c r="AG23"/>
  <c r="AG18" s="1"/>
  <c r="AM55"/>
  <c r="AM31"/>
  <c r="AM79"/>
  <c r="AH84"/>
  <c r="AM85"/>
  <c r="AG75"/>
  <c r="AI84"/>
  <c r="AJ84"/>
  <c r="AK84"/>
  <c r="AL84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69"/>
  <c r="AI69"/>
  <c r="AJ69"/>
  <c r="AK69"/>
  <c r="AL69"/>
  <c r="AK23" l="1"/>
  <c r="AI23"/>
  <c r="AL23"/>
  <c r="AJ23"/>
  <c r="AH23"/>
  <c r="AM84"/>
  <c r="L12" i="3"/>
  <c r="M11"/>
  <c r="AG69" i="1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5"/>
  <c r="AE84" s="1"/>
  <c r="AF31"/>
  <c r="AF23" s="1"/>
  <c r="AE31"/>
  <c r="AE23" s="1"/>
  <c r="AD115"/>
  <c r="AD84" s="1"/>
  <c r="AF115"/>
  <c r="AF84" l="1"/>
  <c r="AF18" s="1"/>
  <c r="AE18"/>
  <c r="AD18"/>
</calcChain>
</file>

<file path=xl/sharedStrings.xml><?xml version="1.0" encoding="utf-8"?>
<sst xmlns="http://schemas.openxmlformats.org/spreadsheetml/2006/main" count="432" uniqueCount="184">
  <si>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</si>
  <si>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</si>
  <si>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</si>
  <si>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</si>
  <si>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</si>
  <si>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</si>
  <si>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</si>
  <si>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</si>
  <si>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</si>
  <si>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</si>
  <si>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</si>
  <si>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</si>
  <si>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</si>
  <si>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</si>
  <si>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</si>
  <si>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</si>
  <si>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</si>
  <si>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</si>
  <si>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</si>
  <si>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</si>
  <si>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</si>
  <si>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</si>
  <si>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</si>
  <si>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</si>
  <si>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</si>
  <si>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</si>
  <si>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</si>
  <si>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</si>
  <si>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</si>
  <si>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</si>
  <si>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</si>
  <si>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</si>
  <si>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</si>
  <si>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</si>
  <si>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</si>
  <si>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</si>
  <si>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</si>
  <si>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</si>
  <si>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</si>
  <si>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</si>
  <si>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</si>
  <si>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</si>
  <si>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</si>
  <si>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</si>
  <si>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</si>
  <si>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</si>
  <si>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</si>
  <si>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</si>
  <si>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</si>
  <si>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</si>
  <si>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</si>
  <si>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</si>
  <si>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</si>
  <si>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</si>
  <si>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</si>
  <si>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</si>
  <si>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</si>
  <si>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</si>
  <si>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</si>
  <si>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</si>
  <si>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</si>
  <si>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</si>
  <si>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</si>
  <si>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</si>
  <si>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</si>
  <si>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</si>
  <si>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</si>
  <si>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</si>
  <si>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</si>
  <si>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</si>
  <si>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</si>
  <si>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</si>
  <si>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</si>
  <si>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</si>
  <si>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</si>
  <si>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</si>
  <si>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</si>
  <si>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</si>
  <si>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</si>
  <si>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</si>
  <si>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</si>
  <si>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</si>
  <si>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</si>
  <si>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</si>
  <si>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</si>
  <si>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</si>
  <si>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</si>
  <si>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</si>
  <si>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</si>
  <si>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</si>
  <si>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</si>
  <si>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</si>
  <si>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</si>
  <si>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</si>
  <si>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</si>
  <si>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</si>
  <si>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</si>
  <si>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</si>
  <si>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</si>
  <si>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</si>
  <si>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</si>
  <si>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</si>
  <si>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</si>
  <si>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</si>
  <si>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</si>
  <si>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</si>
  <si>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</si>
  <si>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</si>
  <si>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</si>
  <si>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</si>
  <si>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</si>
  <si>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</si>
  <si>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</si>
  <si>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</si>
  <si>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</si>
  <si>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</si>
  <si>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</si>
  <si>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</si>
  <si>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</si>
  <si>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</si>
  <si>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</si>
  <si>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</si>
  <si>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</si>
  <si>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</si>
  <si>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</si>
  <si>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</si>
  <si>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</si>
  <si>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</si>
  <si>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2023-2028 годы</t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</si>
  <si>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</si>
  <si>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</si>
  <si>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</si>
  <si>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</si>
  <si>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</si>
  <si>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</si>
  <si>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</si>
  <si>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</si>
  <si>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</si>
  <si>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</si>
  <si>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</si>
  <si>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</si>
  <si>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</si>
  <si>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</si>
  <si>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</si>
  <si>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</si>
  <si>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</si>
  <si>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</si>
  <si>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</si>
  <si>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</si>
  <si>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</si>
  <si>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</si>
  <si>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</si>
  <si>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</si>
  <si>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</si>
  <si>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</si>
  <si>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</si>
  <si>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</si>
  <si>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</si>
  <si>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</si>
  <si>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</si>
  <si>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r>
      <t>Мероприятие задачи подпрограммы 2.6.</t>
    </r>
    <r>
      <rPr>
        <sz val="12"/>
        <rFont val="Times New Roman"/>
        <family val="1"/>
        <charset val="204"/>
      </rPr>
      <t xml:space="preserve">Разработка проекта рекультивации </t>
    </r>
  </si>
  <si>
    <t>0,00,</t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</si>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</sst>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8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7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7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9" borderId="23">
      <alignment horizontal="right" vertical="top" shrinkToFit="1"/>
    </xf>
    <xf numFmtId="10" fontId="34" fillId="9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8" borderId="0"/>
    <xf numFmtId="0" fontId="43" fillId="0" borderId="0" applyBorder="0" applyProtection="0"/>
    <xf numFmtId="0" fontId="44" fillId="10" borderId="0" applyBorder="0" applyProtection="0"/>
    <xf numFmtId="0" fontId="44" fillId="11" borderId="0" applyBorder="0" applyProtection="0"/>
    <xf numFmtId="0" fontId="43" fillId="12" borderId="0" applyBorder="0" applyProtection="0"/>
    <xf numFmtId="0" fontId="45" fillId="13" borderId="0" applyBorder="0" applyProtection="0"/>
    <xf numFmtId="0" fontId="46" fillId="14" borderId="0" applyBorder="0" applyProtection="0"/>
    <xf numFmtId="0" fontId="47" fillId="0" borderId="0" applyBorder="0" applyProtection="0"/>
    <xf numFmtId="0" fontId="48" fillId="15" borderId="0" applyBorder="0" applyProtection="0"/>
    <xf numFmtId="0" fontId="49" fillId="0" borderId="0" applyBorder="0" applyProtection="0"/>
    <xf numFmtId="0" fontId="50" fillId="0" borderId="0" applyBorder="0" applyProtection="0"/>
    <xf numFmtId="0" fontId="51" fillId="0" borderId="0" applyBorder="0" applyProtection="0"/>
    <xf numFmtId="0" fontId="52" fillId="0" borderId="0" applyBorder="0" applyProtection="0"/>
    <xf numFmtId="0" fontId="53" fillId="16" borderId="0" applyBorder="0" applyProtection="0"/>
    <xf numFmtId="0" fontId="54" fillId="16" borderId="24" applyProtection="0"/>
    <xf numFmtId="0" fontId="55" fillId="0" borderId="0" applyBorder="0" applyProtection="0"/>
    <xf numFmtId="0" fontId="55" fillId="0" borderId="0" applyBorder="0" applyProtection="0"/>
    <xf numFmtId="0" fontId="45" fillId="0" borderId="0" applyBorder="0" applyProtection="0"/>
    <xf numFmtId="0" fontId="33" fillId="0" borderId="22">
      <alignment vertical="top" wrapText="1"/>
    </xf>
    <xf numFmtId="0" fontId="56" fillId="0" borderId="2">
      <alignment vertical="top" wrapText="1"/>
    </xf>
    <xf numFmtId="44" fontId="32" fillId="0" borderId="0" applyFont="0" applyFill="0" applyBorder="0" applyAlignment="0" applyProtection="0"/>
    <xf numFmtId="165" fontId="55" fillId="0" borderId="0" applyBorder="0" applyProtection="0"/>
    <xf numFmtId="0" fontId="32" fillId="0" borderId="0"/>
    <xf numFmtId="0" fontId="55" fillId="0" borderId="0"/>
    <xf numFmtId="0" fontId="31" fillId="0" borderId="0"/>
    <xf numFmtId="0" fontId="55" fillId="0" borderId="0"/>
    <xf numFmtId="0" fontId="31" fillId="0" borderId="0"/>
    <xf numFmtId="0" fontId="55" fillId="0" borderId="0"/>
  </cellStyleXfs>
  <cellXfs count="1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justify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1" fillId="17" borderId="2" xfId="0" applyFont="1" applyFill="1" applyBorder="1" applyAlignment="1">
      <alignment horizontal="justify"/>
    </xf>
    <xf numFmtId="0" fontId="20" fillId="17" borderId="2" xfId="0" applyFont="1" applyFill="1" applyBorder="1"/>
    <xf numFmtId="0" fontId="0" fillId="17" borderId="0" xfId="0" applyFill="1"/>
    <xf numFmtId="0" fontId="24" fillId="17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4" fontId="20" fillId="17" borderId="2" xfId="0" applyNumberFormat="1" applyFont="1" applyFill="1" applyBorder="1"/>
    <xf numFmtId="0" fontId="20" fillId="0" borderId="2" xfId="0" applyFont="1" applyFill="1" applyBorder="1" applyAlignment="1">
      <alignment horizontal="justify"/>
    </xf>
    <xf numFmtId="0" fontId="20" fillId="0" borderId="2" xfId="0" applyFont="1" applyFill="1" applyBorder="1"/>
    <xf numFmtId="4" fontId="20" fillId="0" borderId="2" xfId="0" applyNumberFormat="1" applyFont="1" applyFill="1" applyBorder="1"/>
    <xf numFmtId="0" fontId="0" fillId="0" borderId="0" xfId="0" applyFill="1"/>
    <xf numFmtId="0" fontId="20" fillId="0" borderId="2" xfId="0" applyNumberFormat="1" applyFont="1" applyFill="1" applyBorder="1" applyAlignment="1">
      <alignment horizontal="justify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2"/>
  <sheetViews>
    <sheetView tabSelected="1" topLeftCell="Q1" zoomScale="70" zoomScaleNormal="70" zoomScaleSheetLayoutView="100" workbookViewId="0">
      <pane ySplit="1" topLeftCell="A2" activePane="bottomLeft" state="frozen"/>
      <selection pane="bottomLeft" activeCell="AG18" sqref="AG18:AM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70" t="s">
        <v>128</v>
      </c>
      <c r="AJ1" s="173"/>
      <c r="AK1" s="173"/>
      <c r="AL1" s="173"/>
      <c r="AM1" s="173"/>
      <c r="AN1" s="173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</row>
    <row r="4" spans="1:85" s="2" customFormat="1" ht="18.75">
      <c r="A4" s="4"/>
      <c r="B4" s="4"/>
      <c r="C4" s="177" t="s">
        <v>18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85" s="2" customFormat="1" ht="18.75">
      <c r="A5" s="8"/>
      <c r="B5" s="8"/>
      <c r="C5" s="174" t="s">
        <v>129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</row>
    <row r="6" spans="1:85" s="2" customFormat="1" ht="18.75">
      <c r="A6" s="15"/>
      <c r="B6" s="15"/>
      <c r="C6" s="152" t="s">
        <v>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</row>
    <row r="7" spans="1:85" s="2" customFormat="1" ht="18.75">
      <c r="A7" s="15"/>
      <c r="B7" s="15"/>
      <c r="C7" s="156" t="s">
        <v>39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</row>
    <row r="8" spans="1:85" s="2" customFormat="1" ht="8.25" customHeight="1">
      <c r="A8" s="15"/>
      <c r="B8" s="15"/>
      <c r="C8" s="174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42" t="s">
        <v>19</v>
      </c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42" t="s">
        <v>20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40" t="s">
        <v>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5"/>
      <c r="R13" s="145" t="s">
        <v>10</v>
      </c>
      <c r="S13" s="143"/>
      <c r="T13" s="143"/>
      <c r="U13" s="143"/>
      <c r="V13" s="143"/>
      <c r="W13" s="143"/>
      <c r="X13" s="143"/>
      <c r="Y13" s="143"/>
      <c r="Z13" s="143"/>
      <c r="AA13" s="146"/>
      <c r="AB13" s="143" t="s">
        <v>11</v>
      </c>
      <c r="AC13" s="140" t="s">
        <v>1</v>
      </c>
      <c r="AD13" s="145" t="s">
        <v>35</v>
      </c>
      <c r="AE13" s="143"/>
      <c r="AF13" s="143"/>
      <c r="AG13" s="143"/>
      <c r="AH13" s="157"/>
      <c r="AI13" s="157"/>
      <c r="AJ13" s="157"/>
      <c r="AK13" s="157"/>
      <c r="AL13" s="158"/>
      <c r="AM13" s="140" t="s">
        <v>8</v>
      </c>
      <c r="AN13" s="140" t="s">
        <v>112</v>
      </c>
    </row>
    <row r="14" spans="1:85" s="14" customFormat="1" ht="15" customHeight="1">
      <c r="A14" s="145" t="s">
        <v>13</v>
      </c>
      <c r="B14" s="143"/>
      <c r="C14" s="146"/>
      <c r="D14" s="145" t="s">
        <v>14</v>
      </c>
      <c r="E14" s="146"/>
      <c r="F14" s="164" t="s">
        <v>15</v>
      </c>
      <c r="G14" s="165"/>
      <c r="H14" s="143" t="s">
        <v>12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7"/>
      <c r="S14" s="144"/>
      <c r="T14" s="144"/>
      <c r="U14" s="144"/>
      <c r="V14" s="144"/>
      <c r="W14" s="144"/>
      <c r="X14" s="144"/>
      <c r="Y14" s="144"/>
      <c r="Z14" s="144"/>
      <c r="AA14" s="148"/>
      <c r="AB14" s="144"/>
      <c r="AC14" s="153"/>
      <c r="AD14" s="147"/>
      <c r="AE14" s="144"/>
      <c r="AF14" s="144"/>
      <c r="AG14" s="144"/>
      <c r="AH14" s="159"/>
      <c r="AI14" s="159"/>
      <c r="AJ14" s="159"/>
      <c r="AK14" s="159"/>
      <c r="AL14" s="160"/>
      <c r="AM14" s="141"/>
      <c r="AN14" s="141"/>
    </row>
    <row r="15" spans="1:85" s="14" customFormat="1" ht="22.5" customHeight="1">
      <c r="A15" s="147"/>
      <c r="B15" s="144"/>
      <c r="C15" s="148"/>
      <c r="D15" s="147"/>
      <c r="E15" s="148"/>
      <c r="F15" s="166"/>
      <c r="G15" s="167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7"/>
      <c r="S15" s="144"/>
      <c r="T15" s="144"/>
      <c r="U15" s="144"/>
      <c r="V15" s="144"/>
      <c r="W15" s="144"/>
      <c r="X15" s="144"/>
      <c r="Y15" s="144"/>
      <c r="Z15" s="144"/>
      <c r="AA15" s="148"/>
      <c r="AB15" s="144"/>
      <c r="AC15" s="153"/>
      <c r="AD15" s="24" t="s">
        <v>3</v>
      </c>
      <c r="AE15" s="25" t="s">
        <v>4</v>
      </c>
      <c r="AF15" s="26" t="s">
        <v>5</v>
      </c>
      <c r="AG15" s="140">
        <v>2023</v>
      </c>
      <c r="AH15" s="140">
        <v>2024</v>
      </c>
      <c r="AI15" s="140">
        <v>2025</v>
      </c>
      <c r="AJ15" s="140">
        <v>2026</v>
      </c>
      <c r="AK15" s="140">
        <v>2027</v>
      </c>
      <c r="AL15" s="140">
        <v>2028</v>
      </c>
      <c r="AM15" s="140" t="s">
        <v>25</v>
      </c>
      <c r="AN15" s="140"/>
    </row>
    <row r="16" spans="1:85" s="14" customFormat="1" ht="127.5" customHeight="1" thickBot="1">
      <c r="A16" s="149"/>
      <c r="B16" s="150"/>
      <c r="C16" s="151"/>
      <c r="D16" s="149"/>
      <c r="E16" s="151"/>
      <c r="F16" s="168"/>
      <c r="G16" s="169"/>
      <c r="H16" s="171" t="s">
        <v>26</v>
      </c>
      <c r="I16" s="172"/>
      <c r="J16" s="62" t="s">
        <v>27</v>
      </c>
      <c r="K16" s="161" t="s">
        <v>28</v>
      </c>
      <c r="L16" s="163"/>
      <c r="M16" s="175" t="s">
        <v>29</v>
      </c>
      <c r="N16" s="175"/>
      <c r="O16" s="175"/>
      <c r="P16" s="175"/>
      <c r="Q16" s="155"/>
      <c r="R16" s="154" t="s">
        <v>26</v>
      </c>
      <c r="S16" s="155"/>
      <c r="T16" s="27" t="s">
        <v>27</v>
      </c>
      <c r="U16" s="27" t="s">
        <v>30</v>
      </c>
      <c r="V16" s="27" t="s">
        <v>31</v>
      </c>
      <c r="W16" s="161" t="s">
        <v>37</v>
      </c>
      <c r="X16" s="162"/>
      <c r="Y16" s="163"/>
      <c r="Z16" s="161" t="s">
        <v>32</v>
      </c>
      <c r="AA16" s="163"/>
      <c r="AB16" s="144"/>
      <c r="AC16" s="141"/>
      <c r="AD16" s="28"/>
      <c r="AE16" s="29"/>
      <c r="AF16" s="30"/>
      <c r="AG16" s="141"/>
      <c r="AH16" s="141"/>
      <c r="AI16" s="141"/>
      <c r="AJ16" s="141"/>
      <c r="AK16" s="141"/>
      <c r="AL16" s="141"/>
      <c r="AM16" s="141"/>
      <c r="AN16" s="141"/>
    </row>
    <row r="17" spans="1:40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96">
        <v>36</v>
      </c>
      <c r="AN17" s="27"/>
    </row>
    <row r="18" spans="1:40" s="22" customFormat="1" ht="34.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9" t="s">
        <v>9</v>
      </c>
      <c r="AC18" s="50" t="s">
        <v>65</v>
      </c>
      <c r="AD18" s="61" t="e">
        <f>AD23+#REF!+#REF!+AD84+#REF!</f>
        <v>#REF!</v>
      </c>
      <c r="AE18" s="61" t="e">
        <f>AE23+#REF!+#REF!+AE84+#REF!</f>
        <v>#REF!</v>
      </c>
      <c r="AF18" s="61" t="e">
        <f>AF23+#REF!+#REF!+AF84+#REF!</f>
        <v>#REF!</v>
      </c>
      <c r="AG18" s="180">
        <f>AG23+AG84+AG144+AG150</f>
        <v>114355613.62</v>
      </c>
      <c r="AH18" s="180">
        <f>AH23+AH84</f>
        <v>17541200</v>
      </c>
      <c r="AI18" s="180">
        <f>AI23+AI84</f>
        <v>14541200</v>
      </c>
      <c r="AJ18" s="180">
        <f>AJ23+AJ84</f>
        <v>14541200</v>
      </c>
      <c r="AK18" s="180">
        <f>AK23+AK84</f>
        <v>14541200</v>
      </c>
      <c r="AL18" s="180">
        <f>AL23+AL84</f>
        <v>14541200</v>
      </c>
      <c r="AM18" s="180">
        <f>AL18+AK18+AJ18+AI18+AH18+AG18</f>
        <v>190061613.62</v>
      </c>
      <c r="AN18" s="108" t="s">
        <v>139</v>
      </c>
    </row>
    <row r="19" spans="1:40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103"/>
    </row>
    <row r="20" spans="1:40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103"/>
    </row>
    <row r="21" spans="1:40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103"/>
    </row>
    <row r="22" spans="1:40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103"/>
    </row>
    <row r="23" spans="1:40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118</v>
      </c>
      <c r="AC23" s="69" t="s">
        <v>65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85">
        <f>AG31+AG55+AG79</f>
        <v>8692070</v>
      </c>
      <c r="AH23" s="85">
        <f>AH24+AH31+AH55+AH69+AH75+AH79</f>
        <v>6872100</v>
      </c>
      <c r="AI23" s="85">
        <f>AI24+AI31+AI55+AI69+AI75+AI79</f>
        <v>3872100</v>
      </c>
      <c r="AJ23" s="85">
        <f>AJ24+AJ31+AJ55+AJ69+AJ75+AJ79</f>
        <v>3872100</v>
      </c>
      <c r="AK23" s="85">
        <f>AK24+AK31+AK55+AK69+AK75+AK79</f>
        <v>3872100</v>
      </c>
      <c r="AL23" s="178">
        <f>AL24+AL31+AL55+AL69+AL75+AL79</f>
        <v>3872100</v>
      </c>
      <c r="AM23" s="85">
        <f>AL23+AK23+AJ23+AI23+AH23+AG23</f>
        <v>31052570</v>
      </c>
      <c r="AN23" s="104" t="s">
        <v>139</v>
      </c>
    </row>
    <row r="24" spans="1:40" s="8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79</v>
      </c>
      <c r="AC24" s="50" t="s">
        <v>65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86">
        <f>AG29</f>
        <v>0</v>
      </c>
      <c r="AH24" s="86">
        <f t="shared" ref="AH24:AL24" si="0">AH26</f>
        <v>0</v>
      </c>
      <c r="AI24" s="86">
        <f t="shared" si="0"/>
        <v>0</v>
      </c>
      <c r="AJ24" s="86">
        <f t="shared" si="0"/>
        <v>0</v>
      </c>
      <c r="AK24" s="86">
        <f t="shared" si="0"/>
        <v>0</v>
      </c>
      <c r="AL24" s="86">
        <f t="shared" si="0"/>
        <v>0</v>
      </c>
      <c r="AM24" s="87">
        <f>AG24</f>
        <v>0</v>
      </c>
      <c r="AN24" s="108" t="s">
        <v>139</v>
      </c>
    </row>
    <row r="25" spans="1:40" s="8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76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108" t="s">
        <v>139</v>
      </c>
    </row>
    <row r="26" spans="1:40" s="8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91" t="s">
        <v>49</v>
      </c>
      <c r="AC26" s="50" t="s">
        <v>65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108" t="s">
        <v>139</v>
      </c>
    </row>
    <row r="27" spans="1:40" s="8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50</v>
      </c>
      <c r="AC27" s="50" t="s">
        <v>101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108" t="s">
        <v>139</v>
      </c>
    </row>
    <row r="28" spans="1:40" s="88" customFormat="1" ht="34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156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89">
        <f>AF28+AG28+AH28+AI28+AJ28+AK28</f>
        <v>5</v>
      </c>
      <c r="AN28" s="108" t="s">
        <v>139</v>
      </c>
    </row>
    <row r="29" spans="1:40" s="88" customFormat="1" ht="82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125</v>
      </c>
      <c r="AC29" s="50" t="s">
        <v>65</v>
      </c>
      <c r="AD29" s="51"/>
      <c r="AE29" s="51"/>
      <c r="AF29" s="51"/>
      <c r="AG29" s="86">
        <v>0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7">
        <f>AG29</f>
        <v>0</v>
      </c>
      <c r="AN29" s="108" t="s">
        <v>139</v>
      </c>
    </row>
    <row r="30" spans="1:40" s="88" customFormat="1" ht="33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66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89"/>
      <c r="AN30" s="108" t="s">
        <v>139</v>
      </c>
    </row>
    <row r="31" spans="1:40" s="88" customFormat="1" ht="42.75" customHeight="1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0</v>
      </c>
      <c r="H31" s="48">
        <v>1</v>
      </c>
      <c r="I31" s="48">
        <v>9</v>
      </c>
      <c r="J31" s="48">
        <v>1</v>
      </c>
      <c r="K31" s="48">
        <v>0</v>
      </c>
      <c r="L31" s="48">
        <v>2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2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137" t="s">
        <v>67</v>
      </c>
      <c r="AC31" s="50" t="s">
        <v>65</v>
      </c>
      <c r="AD31" s="51" t="e">
        <f>#REF!+AD33+AD37+#REF!+#REF!+#REF!+#REF!+#REF!</f>
        <v>#REF!</v>
      </c>
      <c r="AE31" s="51" t="e">
        <f>#REF!+AE33+AE37+#REF!+#REF!+#REF!+#REF!+#REF!</f>
        <v>#REF!</v>
      </c>
      <c r="AF31" s="51" t="e">
        <f>#REF!+AF33+AF37+#REF!+#REF!+#REF!+#REF!+#REF!</f>
        <v>#REF!</v>
      </c>
      <c r="AG31" s="86">
        <f t="shared" ref="AG31:AL31" si="1">AG33+AG37+AG49+AG51+AG53</f>
        <v>6984970</v>
      </c>
      <c r="AH31" s="86">
        <f t="shared" si="1"/>
        <v>5380000</v>
      </c>
      <c r="AI31" s="86">
        <f t="shared" si="1"/>
        <v>2380000</v>
      </c>
      <c r="AJ31" s="86">
        <f t="shared" si="1"/>
        <v>2380000</v>
      </c>
      <c r="AK31" s="86">
        <f t="shared" si="1"/>
        <v>2380000</v>
      </c>
      <c r="AL31" s="86">
        <f t="shared" si="1"/>
        <v>2380000</v>
      </c>
      <c r="AM31" s="86">
        <f>AG31+AH31+AI31+AJ31+AK31+AL31</f>
        <v>21884970</v>
      </c>
      <c r="AN31" s="108" t="s">
        <v>139</v>
      </c>
    </row>
    <row r="32" spans="1:40" s="88" customFormat="1" ht="36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77</v>
      </c>
      <c r="AC32" s="50" t="s">
        <v>22</v>
      </c>
      <c r="AD32" s="112"/>
      <c r="AE32" s="112"/>
      <c r="AF32" s="112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108" t="s">
        <v>139</v>
      </c>
    </row>
    <row r="33" spans="1:40" s="88" customFormat="1" ht="38.25" customHeight="1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2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2</v>
      </c>
      <c r="N33" s="48">
        <v>0</v>
      </c>
      <c r="O33" s="48">
        <v>2</v>
      </c>
      <c r="P33" s="48">
        <v>1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2</v>
      </c>
      <c r="X33" s="48">
        <v>1</v>
      </c>
      <c r="Y33" s="48">
        <v>0</v>
      </c>
      <c r="Z33" s="48">
        <v>0</v>
      </c>
      <c r="AA33" s="48">
        <v>0</v>
      </c>
      <c r="AB33" s="49" t="s">
        <v>73</v>
      </c>
      <c r="AC33" s="50" t="s">
        <v>65</v>
      </c>
      <c r="AD33" s="51" t="e">
        <f>#REF!+#REF!+#REF!+AD34</f>
        <v>#REF!</v>
      </c>
      <c r="AE33" s="51" t="e">
        <f>#REF!+#REF!+#REF!+AE34</f>
        <v>#REF!</v>
      </c>
      <c r="AF33" s="51" t="e">
        <f>#REF!+#REF!+#REF!+AF34</f>
        <v>#REF!</v>
      </c>
      <c r="AG33" s="86">
        <v>500000</v>
      </c>
      <c r="AH33" s="86">
        <v>500000</v>
      </c>
      <c r="AI33" s="86">
        <v>500000</v>
      </c>
      <c r="AJ33" s="86">
        <v>500000</v>
      </c>
      <c r="AK33" s="86">
        <v>500000</v>
      </c>
      <c r="AL33" s="86">
        <v>500000</v>
      </c>
      <c r="AM33" s="61">
        <f>AL33+AK33+AJ33+AI33+AH33+AG33</f>
        <v>3000000</v>
      </c>
      <c r="AN33" s="108" t="s">
        <v>139</v>
      </c>
    </row>
    <row r="34" spans="1:40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108" t="s">
        <v>139</v>
      </c>
    </row>
    <row r="35" spans="1:40" s="5" customFormat="1" ht="42.7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102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108" t="s">
        <v>139</v>
      </c>
    </row>
    <row r="36" spans="1:40" s="5" customFormat="1" ht="43.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87</v>
      </c>
      <c r="AC36" s="39" t="s">
        <v>103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108" t="s">
        <v>139</v>
      </c>
    </row>
    <row r="37" spans="1:40" s="88" customFormat="1" ht="51.75" customHeight="1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3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2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2</v>
      </c>
      <c r="Y37" s="48">
        <v>0</v>
      </c>
      <c r="Z37" s="48">
        <v>0</v>
      </c>
      <c r="AA37" s="48">
        <v>0</v>
      </c>
      <c r="AB37" s="49" t="s">
        <v>82</v>
      </c>
      <c r="AC37" s="50" t="s">
        <v>65</v>
      </c>
      <c r="AD37" s="51" t="e">
        <f>#REF!+#REF!+#REF!+AD38</f>
        <v>#REF!</v>
      </c>
      <c r="AE37" s="51" t="e">
        <f>#REF!+#REF!+#REF!+AE38</f>
        <v>#REF!</v>
      </c>
      <c r="AF37" s="51" t="e">
        <f>#REF!+#REF!+#REF!+AF38</f>
        <v>#REF!</v>
      </c>
      <c r="AG37" s="86">
        <v>650000</v>
      </c>
      <c r="AH37" s="86">
        <v>500000</v>
      </c>
      <c r="AI37" s="86">
        <v>500000</v>
      </c>
      <c r="AJ37" s="86">
        <v>500000</v>
      </c>
      <c r="AK37" s="86">
        <v>500000</v>
      </c>
      <c r="AL37" s="86">
        <v>500000</v>
      </c>
      <c r="AM37" s="61">
        <f>AL37+AK37+AJ37+AI37+AH37+AG37</f>
        <v>3150000</v>
      </c>
      <c r="AN37" s="108" t="s">
        <v>139</v>
      </c>
    </row>
    <row r="38" spans="1:40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108" t="s">
        <v>139</v>
      </c>
    </row>
    <row r="39" spans="1:40" s="5" customFormat="1" ht="39.7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144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108" t="s">
        <v>139</v>
      </c>
    </row>
    <row r="40" spans="1:40" s="5" customFormat="1" ht="33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88</v>
      </c>
      <c r="AC40" s="39" t="s">
        <v>23</v>
      </c>
      <c r="AD40" s="43"/>
      <c r="AE40" s="43"/>
      <c r="AF40" s="43"/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40">
        <v>0</v>
      </c>
      <c r="AN40" s="108" t="s">
        <v>139</v>
      </c>
    </row>
    <row r="41" spans="1:40" s="5" customFormat="1" ht="36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74</v>
      </c>
      <c r="AC41" s="39" t="s">
        <v>65</v>
      </c>
      <c r="AD41" s="43"/>
      <c r="AE41" s="43"/>
      <c r="AF41" s="43"/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4">
        <f>AF41+AG41+AH41+AI41+AJ41+AK41</f>
        <v>0</v>
      </c>
      <c r="AN41" s="108" t="s">
        <v>139</v>
      </c>
    </row>
    <row r="42" spans="1:40" s="5" customFormat="1" ht="31.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89</v>
      </c>
      <c r="AC42" s="39" t="s">
        <v>23</v>
      </c>
      <c r="AD42" s="43"/>
      <c r="AE42" s="43"/>
      <c r="AF42" s="43"/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108" t="s">
        <v>139</v>
      </c>
    </row>
    <row r="43" spans="1:40" s="8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119</v>
      </c>
      <c r="AC43" s="50" t="s">
        <v>65</v>
      </c>
      <c r="AD43" s="51"/>
      <c r="AE43" s="51"/>
      <c r="AF43" s="51"/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7">
        <f>AL43+AK43+AJ43+AI43+AH43+AG43</f>
        <v>0</v>
      </c>
      <c r="AN43" s="108" t="s">
        <v>139</v>
      </c>
    </row>
    <row r="44" spans="1:40" s="88" customFormat="1" ht="63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113</v>
      </c>
      <c r="AC44" s="50" t="s">
        <v>23</v>
      </c>
      <c r="AD44" s="51"/>
      <c r="AE44" s="51"/>
      <c r="AF44" s="51"/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108" t="s">
        <v>139</v>
      </c>
    </row>
    <row r="45" spans="1:40" s="88" customFormat="1" ht="50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120</v>
      </c>
      <c r="AC45" s="50" t="s">
        <v>65</v>
      </c>
      <c r="AD45" s="51"/>
      <c r="AE45" s="51"/>
      <c r="AF45" s="51"/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7">
        <f>AG45</f>
        <v>0</v>
      </c>
      <c r="AN45" s="108" t="s">
        <v>139</v>
      </c>
    </row>
    <row r="46" spans="1:40" s="106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157</v>
      </c>
      <c r="AC46" s="39"/>
      <c r="AD46" s="43"/>
      <c r="AE46" s="43"/>
      <c r="AF46" s="43"/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108" t="s">
        <v>139</v>
      </c>
    </row>
    <row r="47" spans="1:40" s="106" customFormat="1" ht="42.75" customHeight="1">
      <c r="A47" s="41">
        <v>8</v>
      </c>
      <c r="B47" s="41">
        <v>0</v>
      </c>
      <c r="C47" s="41">
        <v>7</v>
      </c>
      <c r="D47" s="41">
        <v>0</v>
      </c>
      <c r="E47" s="41">
        <v>5</v>
      </c>
      <c r="F47" s="41">
        <v>0</v>
      </c>
      <c r="G47" s="41">
        <v>2</v>
      </c>
      <c r="H47" s="41">
        <v>1</v>
      </c>
      <c r="I47" s="41">
        <v>9</v>
      </c>
      <c r="J47" s="41">
        <v>1</v>
      </c>
      <c r="K47" s="41">
        <v>0</v>
      </c>
      <c r="L47" s="41">
        <v>2</v>
      </c>
      <c r="M47" s="41">
        <v>2</v>
      </c>
      <c r="N47" s="41">
        <v>0</v>
      </c>
      <c r="O47" s="41">
        <v>2</v>
      </c>
      <c r="P47" s="41">
        <v>5</v>
      </c>
      <c r="Q47" s="41">
        <v>0</v>
      </c>
      <c r="R47" s="41">
        <v>1</v>
      </c>
      <c r="S47" s="41">
        <v>9</v>
      </c>
      <c r="T47" s="41">
        <v>1</v>
      </c>
      <c r="U47" s="41">
        <v>1</v>
      </c>
      <c r="V47" s="41">
        <v>2</v>
      </c>
      <c r="W47" s="41">
        <v>2</v>
      </c>
      <c r="X47" s="41">
        <v>6</v>
      </c>
      <c r="Y47" s="41">
        <v>0</v>
      </c>
      <c r="Z47" s="41">
        <v>0</v>
      </c>
      <c r="AA47" s="41">
        <v>0</v>
      </c>
      <c r="AB47" s="54" t="s">
        <v>160</v>
      </c>
      <c r="AC47" s="39" t="s">
        <v>65</v>
      </c>
      <c r="AD47" s="43"/>
      <c r="AE47" s="43"/>
      <c r="AF47" s="43"/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 t="s">
        <v>161</v>
      </c>
      <c r="AN47" s="108" t="s">
        <v>139</v>
      </c>
    </row>
    <row r="48" spans="1:40" s="106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7" t="s">
        <v>162</v>
      </c>
      <c r="AC48" s="39" t="s">
        <v>100</v>
      </c>
      <c r="AD48" s="43"/>
      <c r="AE48" s="43"/>
      <c r="AF48" s="43"/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108" t="s">
        <v>139</v>
      </c>
    </row>
    <row r="49" spans="1:40" s="88" customFormat="1" ht="48.75" customHeight="1">
      <c r="A49" s="48">
        <v>8</v>
      </c>
      <c r="B49" s="48">
        <v>0</v>
      </c>
      <c r="C49" s="48">
        <v>7</v>
      </c>
      <c r="D49" s="48">
        <v>0</v>
      </c>
      <c r="E49" s="48">
        <v>5</v>
      </c>
      <c r="F49" s="48">
        <v>0</v>
      </c>
      <c r="G49" s="48">
        <v>2</v>
      </c>
      <c r="H49" s="48">
        <v>1</v>
      </c>
      <c r="I49" s="48">
        <v>9</v>
      </c>
      <c r="J49" s="48">
        <v>1</v>
      </c>
      <c r="K49" s="48">
        <v>0</v>
      </c>
      <c r="L49" s="48">
        <v>2</v>
      </c>
      <c r="M49" s="48">
        <v>2</v>
      </c>
      <c r="N49" s="48">
        <v>0</v>
      </c>
      <c r="O49" s="48">
        <v>2</v>
      </c>
      <c r="P49" s="48">
        <v>7</v>
      </c>
      <c r="Q49" s="48">
        <v>0</v>
      </c>
      <c r="R49" s="48">
        <v>1</v>
      </c>
      <c r="S49" s="48">
        <v>9</v>
      </c>
      <c r="T49" s="48">
        <v>1</v>
      </c>
      <c r="U49" s="48">
        <v>1</v>
      </c>
      <c r="V49" s="48">
        <v>2</v>
      </c>
      <c r="W49" s="48">
        <v>2</v>
      </c>
      <c r="X49" s="48">
        <v>7</v>
      </c>
      <c r="Y49" s="48">
        <v>0</v>
      </c>
      <c r="Z49" s="48">
        <v>0</v>
      </c>
      <c r="AA49" s="48">
        <v>0</v>
      </c>
      <c r="AB49" s="53" t="s">
        <v>163</v>
      </c>
      <c r="AC49" s="50" t="s">
        <v>65</v>
      </c>
      <c r="AD49" s="51"/>
      <c r="AE49" s="51"/>
      <c r="AF49" s="51"/>
      <c r="AG49" s="86">
        <v>3294529.6</v>
      </c>
      <c r="AH49" s="86">
        <v>1000000</v>
      </c>
      <c r="AI49" s="86">
        <v>1000000</v>
      </c>
      <c r="AJ49" s="86">
        <v>1000000</v>
      </c>
      <c r="AK49" s="86">
        <v>1000000</v>
      </c>
      <c r="AL49" s="179">
        <v>1000000</v>
      </c>
      <c r="AM49" s="87">
        <f>AG49+AH49+AI49+AJ49+AK49+AL49</f>
        <v>8294529.5999999996</v>
      </c>
      <c r="AN49" s="108" t="s">
        <v>139</v>
      </c>
    </row>
    <row r="50" spans="1:40" s="88" customFormat="1" ht="36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1</v>
      </c>
      <c r="AB50" s="53" t="s">
        <v>141</v>
      </c>
      <c r="AC50" s="50" t="s">
        <v>23</v>
      </c>
      <c r="AD50" s="51"/>
      <c r="AE50" s="51"/>
      <c r="AF50" s="51"/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61">
        <v>0</v>
      </c>
      <c r="AN50" s="108" t="s">
        <v>139</v>
      </c>
    </row>
    <row r="51" spans="1:40" s="88" customFormat="1" ht="68.2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8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8</v>
      </c>
      <c r="Y51" s="48">
        <v>0</v>
      </c>
      <c r="Z51" s="48">
        <v>0</v>
      </c>
      <c r="AA51" s="48">
        <v>0</v>
      </c>
      <c r="AB51" s="53" t="s">
        <v>164</v>
      </c>
      <c r="AC51" s="50" t="s">
        <v>65</v>
      </c>
      <c r="AD51" s="51"/>
      <c r="AE51" s="51"/>
      <c r="AF51" s="51"/>
      <c r="AG51" s="86">
        <v>380000</v>
      </c>
      <c r="AH51" s="86">
        <v>380000</v>
      </c>
      <c r="AI51" s="86">
        <v>380000</v>
      </c>
      <c r="AJ51" s="86">
        <v>380000</v>
      </c>
      <c r="AK51" s="86">
        <v>380000</v>
      </c>
      <c r="AL51" s="86">
        <v>380000</v>
      </c>
      <c r="AM51" s="87">
        <f>AG51+AH51+AI51+AJ51+AK51+AL51</f>
        <v>2280000</v>
      </c>
      <c r="AN51" s="108" t="s">
        <v>139</v>
      </c>
    </row>
    <row r="52" spans="1:40" s="88" customFormat="1" ht="42.7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1</v>
      </c>
      <c r="AB52" s="53" t="s">
        <v>142</v>
      </c>
      <c r="AC52" s="50" t="s">
        <v>23</v>
      </c>
      <c r="AD52" s="51"/>
      <c r="AE52" s="51"/>
      <c r="AF52" s="51"/>
      <c r="AG52" s="59">
        <v>13</v>
      </c>
      <c r="AH52" s="59">
        <v>13</v>
      </c>
      <c r="AI52" s="59">
        <v>13</v>
      </c>
      <c r="AJ52" s="59">
        <v>13</v>
      </c>
      <c r="AK52" s="59">
        <v>13</v>
      </c>
      <c r="AL52" s="59">
        <v>13</v>
      </c>
      <c r="AM52" s="61">
        <v>78</v>
      </c>
      <c r="AN52" s="108" t="s">
        <v>139</v>
      </c>
    </row>
    <row r="53" spans="1:40" s="88" customFormat="1" ht="42" customHeight="1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2</v>
      </c>
      <c r="H53" s="48">
        <v>1</v>
      </c>
      <c r="I53" s="48">
        <v>9</v>
      </c>
      <c r="J53" s="48">
        <v>1</v>
      </c>
      <c r="K53" s="48">
        <v>0</v>
      </c>
      <c r="L53" s="48">
        <v>2</v>
      </c>
      <c r="M53" s="48">
        <v>2</v>
      </c>
      <c r="N53" s="48">
        <v>0</v>
      </c>
      <c r="O53" s="48">
        <v>2</v>
      </c>
      <c r="P53" s="48">
        <v>9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2</v>
      </c>
      <c r="W53" s="48">
        <v>2</v>
      </c>
      <c r="X53" s="48">
        <v>9</v>
      </c>
      <c r="Y53" s="48">
        <v>0</v>
      </c>
      <c r="Z53" s="48">
        <v>0</v>
      </c>
      <c r="AA53" s="48">
        <v>0</v>
      </c>
      <c r="AB53" s="136" t="s">
        <v>165</v>
      </c>
      <c r="AC53" s="50" t="s">
        <v>65</v>
      </c>
      <c r="AD53" s="51"/>
      <c r="AE53" s="51"/>
      <c r="AF53" s="51"/>
      <c r="AG53" s="86">
        <v>2160440.4</v>
      </c>
      <c r="AH53" s="86">
        <v>3000000</v>
      </c>
      <c r="AI53" s="86">
        <v>0</v>
      </c>
      <c r="AJ53" s="86">
        <v>0</v>
      </c>
      <c r="AK53" s="86">
        <v>0</v>
      </c>
      <c r="AL53" s="86">
        <v>0</v>
      </c>
      <c r="AM53" s="87">
        <f>AG53+AH53</f>
        <v>5160440.4000000004</v>
      </c>
      <c r="AN53" s="108" t="s">
        <v>139</v>
      </c>
    </row>
    <row r="54" spans="1:40" s="8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53" t="s">
        <v>145</v>
      </c>
      <c r="AC54" s="50" t="s">
        <v>23</v>
      </c>
      <c r="AD54" s="51"/>
      <c r="AE54" s="51"/>
      <c r="AF54" s="51"/>
      <c r="AG54" s="59">
        <v>1</v>
      </c>
      <c r="AH54" s="59">
        <v>1</v>
      </c>
      <c r="AI54" s="59">
        <v>1</v>
      </c>
      <c r="AJ54" s="59">
        <v>1</v>
      </c>
      <c r="AK54" s="59">
        <v>1</v>
      </c>
      <c r="AL54" s="59">
        <v>1</v>
      </c>
      <c r="AM54" s="61">
        <v>6</v>
      </c>
      <c r="AN54" s="108" t="s">
        <v>139</v>
      </c>
    </row>
    <row r="55" spans="1:40" s="88" customFormat="1" ht="49.5" customHeight="1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0</v>
      </c>
      <c r="H55" s="48">
        <v>1</v>
      </c>
      <c r="I55" s="48">
        <v>9</v>
      </c>
      <c r="J55" s="48">
        <v>1</v>
      </c>
      <c r="K55" s="48">
        <v>0</v>
      </c>
      <c r="L55" s="48">
        <v>3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3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52" t="s">
        <v>83</v>
      </c>
      <c r="AC55" s="50" t="s">
        <v>65</v>
      </c>
      <c r="AD55" s="51"/>
      <c r="AE55" s="51"/>
      <c r="AF55" s="51"/>
      <c r="AG55" s="86">
        <f>AG57+AG61+AG63+AG67</f>
        <v>907100</v>
      </c>
      <c r="AH55" s="86">
        <f>AH57+AH63</f>
        <v>692100</v>
      </c>
      <c r="AI55" s="86">
        <f t="shared" ref="AI55:AL55" si="2">AI57+AI63</f>
        <v>692100</v>
      </c>
      <c r="AJ55" s="86">
        <f t="shared" si="2"/>
        <v>692100</v>
      </c>
      <c r="AK55" s="86">
        <f t="shared" si="2"/>
        <v>692100</v>
      </c>
      <c r="AL55" s="86">
        <f t="shared" si="2"/>
        <v>692100</v>
      </c>
      <c r="AM55" s="87">
        <f>AG55+AH55+AI55+AJ55+AK55+AL55</f>
        <v>4367600</v>
      </c>
      <c r="AN55" s="108" t="s">
        <v>139</v>
      </c>
    </row>
    <row r="56" spans="1:40" s="88" customFormat="1" ht="32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52" t="s">
        <v>146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89">
        <v>24</v>
      </c>
      <c r="AN56" s="108" t="s">
        <v>139</v>
      </c>
    </row>
    <row r="57" spans="1:40" s="88" customFormat="1" ht="69.7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1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1</v>
      </c>
      <c r="X57" s="48">
        <v>0</v>
      </c>
      <c r="Y57" s="48">
        <v>0</v>
      </c>
      <c r="Z57" s="48">
        <v>0</v>
      </c>
      <c r="AA57" s="48">
        <v>0</v>
      </c>
      <c r="AB57" s="90" t="s">
        <v>81</v>
      </c>
      <c r="AC57" s="50" t="s">
        <v>65</v>
      </c>
      <c r="AD57" s="51">
        <v>0</v>
      </c>
      <c r="AE57" s="51">
        <v>0</v>
      </c>
      <c r="AF57" s="51">
        <v>0</v>
      </c>
      <c r="AG57" s="86">
        <v>577100</v>
      </c>
      <c r="AH57" s="86">
        <v>577100</v>
      </c>
      <c r="AI57" s="86">
        <v>577100</v>
      </c>
      <c r="AJ57" s="86">
        <v>577100</v>
      </c>
      <c r="AK57" s="86">
        <v>577100</v>
      </c>
      <c r="AL57" s="86">
        <v>577100</v>
      </c>
      <c r="AM57" s="87">
        <f>AL57+AK57+AJ57+AI57+AH57+AG57</f>
        <v>3462600</v>
      </c>
      <c r="AN57" s="108" t="s">
        <v>139</v>
      </c>
    </row>
    <row r="58" spans="1:40" s="88" customFormat="1" ht="34.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1</v>
      </c>
      <c r="AB58" s="111" t="s">
        <v>90</v>
      </c>
      <c r="AC58" s="50" t="s">
        <v>23</v>
      </c>
      <c r="AD58" s="51"/>
      <c r="AE58" s="51"/>
      <c r="AF58" s="51"/>
      <c r="AG58" s="67">
        <v>3</v>
      </c>
      <c r="AH58" s="67">
        <v>3</v>
      </c>
      <c r="AI58" s="67">
        <v>3</v>
      </c>
      <c r="AJ58" s="67">
        <v>3</v>
      </c>
      <c r="AK58" s="67">
        <v>3</v>
      </c>
      <c r="AL58" s="67">
        <v>3</v>
      </c>
      <c r="AM58" s="110">
        <v>18</v>
      </c>
      <c r="AN58" s="108" t="s">
        <v>139</v>
      </c>
    </row>
    <row r="59" spans="1:40" s="88" customFormat="1" ht="46.5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2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2</v>
      </c>
      <c r="X59" s="48">
        <v>0</v>
      </c>
      <c r="Y59" s="48">
        <v>0</v>
      </c>
      <c r="Z59" s="48">
        <v>0</v>
      </c>
      <c r="AA59" s="48">
        <v>0</v>
      </c>
      <c r="AB59" s="53" t="s">
        <v>75</v>
      </c>
      <c r="AC59" s="50" t="s">
        <v>65</v>
      </c>
      <c r="AD59" s="51"/>
      <c r="AE59" s="51"/>
      <c r="AF59" s="51"/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87">
        <f>AF59+AG59+AH59+AI59+AJ59+AK59</f>
        <v>0</v>
      </c>
      <c r="AN59" s="108" t="s">
        <v>139</v>
      </c>
    </row>
    <row r="60" spans="1:40" s="5" customFormat="1" ht="38.2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1</v>
      </c>
      <c r="AB60" s="47" t="s">
        <v>91</v>
      </c>
      <c r="AC60" s="39"/>
      <c r="AD60" s="43"/>
      <c r="AE60" s="43"/>
      <c r="AF60" s="43"/>
      <c r="AG60" s="59"/>
      <c r="AH60" s="59"/>
      <c r="AI60" s="57"/>
      <c r="AJ60" s="57"/>
      <c r="AK60" s="57"/>
      <c r="AL60" s="57"/>
      <c r="AM60" s="40"/>
      <c r="AN60" s="108" t="s">
        <v>139</v>
      </c>
    </row>
    <row r="61" spans="1:40" s="88" customFormat="1" ht="51.7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3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3</v>
      </c>
      <c r="X61" s="48">
        <v>0</v>
      </c>
      <c r="Y61" s="48">
        <v>0</v>
      </c>
      <c r="Z61" s="48">
        <v>0</v>
      </c>
      <c r="AA61" s="48">
        <v>0</v>
      </c>
      <c r="AB61" s="53" t="s">
        <v>166</v>
      </c>
      <c r="AC61" s="50" t="s">
        <v>65</v>
      </c>
      <c r="AD61" s="51"/>
      <c r="AE61" s="51"/>
      <c r="AF61" s="51"/>
      <c r="AG61" s="86">
        <v>200000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87">
        <f>AG61</f>
        <v>200000</v>
      </c>
      <c r="AN61" s="108" t="s">
        <v>139</v>
      </c>
    </row>
    <row r="62" spans="1:40" s="5" customFormat="1" ht="33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1</v>
      </c>
      <c r="AB62" s="47" t="s">
        <v>92</v>
      </c>
      <c r="AC62" s="39" t="s">
        <v>101</v>
      </c>
      <c r="AD62" s="43"/>
      <c r="AE62" s="43"/>
      <c r="AF62" s="43"/>
      <c r="AG62" s="59">
        <v>1</v>
      </c>
      <c r="AH62" s="59">
        <v>1</v>
      </c>
      <c r="AI62" s="57">
        <v>1</v>
      </c>
      <c r="AJ62" s="57">
        <v>1</v>
      </c>
      <c r="AK62" s="57">
        <v>1</v>
      </c>
      <c r="AL62" s="57">
        <v>1</v>
      </c>
      <c r="AM62" s="40">
        <v>1</v>
      </c>
      <c r="AN62" s="108" t="s">
        <v>139</v>
      </c>
    </row>
    <row r="63" spans="1:40" s="88" customFormat="1" ht="66.75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4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4</v>
      </c>
      <c r="X63" s="48">
        <v>0</v>
      </c>
      <c r="Y63" s="48">
        <v>0</v>
      </c>
      <c r="Z63" s="48">
        <v>0</v>
      </c>
      <c r="AA63" s="48">
        <v>0</v>
      </c>
      <c r="AB63" s="47" t="s">
        <v>104</v>
      </c>
      <c r="AC63" s="50" t="s">
        <v>65</v>
      </c>
      <c r="AD63" s="51"/>
      <c r="AE63" s="51"/>
      <c r="AF63" s="51"/>
      <c r="AG63" s="86">
        <v>115000</v>
      </c>
      <c r="AH63" s="86">
        <v>115000</v>
      </c>
      <c r="AI63" s="86">
        <v>115000</v>
      </c>
      <c r="AJ63" s="86">
        <v>115000</v>
      </c>
      <c r="AK63" s="86">
        <v>115000</v>
      </c>
      <c r="AL63" s="86">
        <v>115000</v>
      </c>
      <c r="AM63" s="87">
        <f>AL63+AK63+AJ63+AI63+AH63+AG63</f>
        <v>690000</v>
      </c>
      <c r="AN63" s="108" t="s">
        <v>139</v>
      </c>
    </row>
    <row r="64" spans="1:40" s="5" customFormat="1" ht="28.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1</v>
      </c>
      <c r="AB64" s="47" t="s">
        <v>147</v>
      </c>
      <c r="AC64" s="39"/>
      <c r="AD64" s="43"/>
      <c r="AE64" s="43"/>
      <c r="AF64" s="43"/>
      <c r="AG64" s="59"/>
      <c r="AH64" s="59"/>
      <c r="AI64" s="57"/>
      <c r="AJ64" s="57"/>
      <c r="AK64" s="57"/>
      <c r="AL64" s="57"/>
      <c r="AM64" s="40"/>
      <c r="AN64" s="108" t="s">
        <v>139</v>
      </c>
    </row>
    <row r="65" spans="1:40" s="88" customFormat="1" ht="54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5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5</v>
      </c>
      <c r="X65" s="48">
        <v>0</v>
      </c>
      <c r="Y65" s="48">
        <v>0</v>
      </c>
      <c r="Z65" s="48">
        <v>0</v>
      </c>
      <c r="AA65" s="48">
        <v>0</v>
      </c>
      <c r="AB65" s="53" t="s">
        <v>127</v>
      </c>
      <c r="AC65" s="50" t="s">
        <v>65</v>
      </c>
      <c r="AD65" s="51"/>
      <c r="AE65" s="51"/>
      <c r="AF65" s="51"/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0</v>
      </c>
      <c r="AM65" s="87">
        <f>AG65</f>
        <v>0</v>
      </c>
      <c r="AN65" s="108" t="s">
        <v>139</v>
      </c>
    </row>
    <row r="66" spans="1:40" s="88" customFormat="1" ht="31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1</v>
      </c>
      <c r="AB66" s="53" t="s">
        <v>66</v>
      </c>
      <c r="AC66" s="50"/>
      <c r="AD66" s="51"/>
      <c r="AE66" s="51"/>
      <c r="AF66" s="51"/>
      <c r="AG66" s="59"/>
      <c r="AH66" s="59"/>
      <c r="AI66" s="59"/>
      <c r="AJ66" s="59"/>
      <c r="AK66" s="59"/>
      <c r="AL66" s="59"/>
      <c r="AM66" s="61"/>
      <c r="AN66" s="108" t="s">
        <v>139</v>
      </c>
    </row>
    <row r="67" spans="1:40" s="88" customFormat="1" ht="47.25" customHeight="1">
      <c r="A67" s="48">
        <v>8</v>
      </c>
      <c r="B67" s="48">
        <v>0</v>
      </c>
      <c r="C67" s="48">
        <v>0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6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6</v>
      </c>
      <c r="X67" s="48">
        <v>0</v>
      </c>
      <c r="Y67" s="48">
        <v>0</v>
      </c>
      <c r="Z67" s="48">
        <v>0</v>
      </c>
      <c r="AA67" s="48">
        <v>0</v>
      </c>
      <c r="AB67" s="53" t="s">
        <v>183</v>
      </c>
      <c r="AC67" s="50" t="s">
        <v>65</v>
      </c>
      <c r="AD67" s="51"/>
      <c r="AE67" s="51"/>
      <c r="AF67" s="51"/>
      <c r="AG67" s="134">
        <v>15000</v>
      </c>
      <c r="AH67" s="134">
        <v>0</v>
      </c>
      <c r="AI67" s="134">
        <v>0</v>
      </c>
      <c r="AJ67" s="134">
        <v>0</v>
      </c>
      <c r="AK67" s="134">
        <v>0</v>
      </c>
      <c r="AL67" s="134">
        <v>0</v>
      </c>
      <c r="AM67" s="135">
        <f>AG67</f>
        <v>15000</v>
      </c>
      <c r="AN67" s="108"/>
    </row>
    <row r="68" spans="1:40" s="88" customFormat="1" ht="31.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66</v>
      </c>
      <c r="AC68" s="50"/>
      <c r="AD68" s="51"/>
      <c r="AE68" s="51"/>
      <c r="AF68" s="51"/>
      <c r="AG68" s="59"/>
      <c r="AH68" s="59"/>
      <c r="AI68" s="59"/>
      <c r="AJ68" s="59"/>
      <c r="AK68" s="59"/>
      <c r="AL68" s="59"/>
      <c r="AM68" s="61"/>
      <c r="AN68" s="108"/>
    </row>
    <row r="69" spans="1:40" s="88" customFormat="1" ht="55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0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90" t="s">
        <v>71</v>
      </c>
      <c r="AC69" s="50" t="s">
        <v>65</v>
      </c>
      <c r="AD69" s="51"/>
      <c r="AE69" s="51"/>
      <c r="AF69" s="51"/>
      <c r="AG69" s="59">
        <f t="shared" ref="AG69:AL69" si="3">AG71</f>
        <v>0</v>
      </c>
      <c r="AH69" s="59">
        <f t="shared" si="3"/>
        <v>0</v>
      </c>
      <c r="AI69" s="59">
        <f t="shared" si="3"/>
        <v>0</v>
      </c>
      <c r="AJ69" s="59">
        <f t="shared" si="3"/>
        <v>0</v>
      </c>
      <c r="AK69" s="59">
        <f t="shared" si="3"/>
        <v>0</v>
      </c>
      <c r="AL69" s="59">
        <f t="shared" si="3"/>
        <v>0</v>
      </c>
      <c r="AM69" s="61">
        <f>AF69+AG69+AH69+AI69+AJ69+AK69</f>
        <v>0</v>
      </c>
      <c r="AN69" s="108" t="s">
        <v>139</v>
      </c>
    </row>
    <row r="70" spans="1:40" s="5" customFormat="1" ht="34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7" t="s">
        <v>38</v>
      </c>
      <c r="AC70" s="39" t="s">
        <v>23</v>
      </c>
      <c r="AD70" s="43"/>
      <c r="AE70" s="43"/>
      <c r="AF70" s="43"/>
      <c r="AG70" s="58"/>
      <c r="AH70" s="58"/>
      <c r="AI70" s="58"/>
      <c r="AJ70" s="58"/>
      <c r="AK70" s="58"/>
      <c r="AL70" s="58"/>
      <c r="AM70" s="56"/>
      <c r="AN70" s="108" t="s">
        <v>139</v>
      </c>
    </row>
    <row r="71" spans="1:40" s="5" customFormat="1" ht="39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4</v>
      </c>
      <c r="X71" s="48">
        <v>1</v>
      </c>
      <c r="Y71" s="48">
        <v>0</v>
      </c>
      <c r="Z71" s="48">
        <v>0</v>
      </c>
      <c r="AA71" s="48">
        <v>0</v>
      </c>
      <c r="AB71" s="54" t="s">
        <v>72</v>
      </c>
      <c r="AC71" s="39" t="s">
        <v>65</v>
      </c>
      <c r="AD71" s="43"/>
      <c r="AE71" s="43"/>
      <c r="AF71" s="43"/>
      <c r="AG71" s="59"/>
      <c r="AH71" s="59"/>
      <c r="AI71" s="59"/>
      <c r="AJ71" s="59"/>
      <c r="AK71" s="59"/>
      <c r="AL71" s="59"/>
      <c r="AM71" s="40">
        <f>AF71+AG71+AH71+AI71+AJ71+AK71</f>
        <v>0</v>
      </c>
      <c r="AN71" s="108" t="s">
        <v>139</v>
      </c>
    </row>
    <row r="72" spans="1:40" s="5" customFormat="1" ht="36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1</v>
      </c>
      <c r="AB72" s="47" t="s">
        <v>51</v>
      </c>
      <c r="AC72" s="39" t="s">
        <v>23</v>
      </c>
      <c r="AD72" s="43"/>
      <c r="AE72" s="43"/>
      <c r="AF72" s="43"/>
      <c r="AG72" s="58"/>
      <c r="AH72" s="67"/>
      <c r="AI72" s="67"/>
      <c r="AJ72" s="67"/>
      <c r="AK72" s="67"/>
      <c r="AL72" s="67"/>
      <c r="AM72" s="56">
        <f>AF72+AG72+AH72+AI72+AJ72+AK72</f>
        <v>0</v>
      </c>
      <c r="AN72" s="108" t="s">
        <v>139</v>
      </c>
    </row>
    <row r="73" spans="1:40" s="5" customFormat="1" ht="56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2</v>
      </c>
      <c r="Y73" s="48">
        <v>0</v>
      </c>
      <c r="Z73" s="48">
        <v>0</v>
      </c>
      <c r="AA73" s="48">
        <v>0</v>
      </c>
      <c r="AB73" s="46" t="s">
        <v>158</v>
      </c>
      <c r="AC73" s="39" t="s">
        <v>101</v>
      </c>
      <c r="AD73" s="43"/>
      <c r="AE73" s="43"/>
      <c r="AF73" s="43"/>
      <c r="AG73" s="58">
        <v>1</v>
      </c>
      <c r="AH73" s="58">
        <v>1</v>
      </c>
      <c r="AI73" s="58">
        <v>1</v>
      </c>
      <c r="AJ73" s="58">
        <v>1</v>
      </c>
      <c r="AK73" s="58">
        <v>1</v>
      </c>
      <c r="AL73" s="58">
        <v>1</v>
      </c>
      <c r="AM73" s="58">
        <v>1</v>
      </c>
      <c r="AN73" s="108" t="s">
        <v>139</v>
      </c>
    </row>
    <row r="74" spans="1:40" s="5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1</v>
      </c>
      <c r="AB74" s="47" t="s">
        <v>52</v>
      </c>
      <c r="AC74" s="39" t="s">
        <v>23</v>
      </c>
      <c r="AD74" s="43"/>
      <c r="AE74" s="43"/>
      <c r="AF74" s="43"/>
      <c r="AG74" s="58">
        <v>2</v>
      </c>
      <c r="AH74" s="58">
        <v>2</v>
      </c>
      <c r="AI74" s="58">
        <v>2</v>
      </c>
      <c r="AJ74" s="58">
        <v>2</v>
      </c>
      <c r="AK74" s="58">
        <v>2</v>
      </c>
      <c r="AL74" s="58">
        <v>2</v>
      </c>
      <c r="AM74" s="56">
        <f>AF74+AG74+AH74+AI74+AJ74+AK74</f>
        <v>10</v>
      </c>
      <c r="AN74" s="108" t="s">
        <v>139</v>
      </c>
    </row>
    <row r="75" spans="1:40" s="88" customFormat="1" ht="48.7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126</v>
      </c>
      <c r="AC75" s="50" t="s">
        <v>65</v>
      </c>
      <c r="AD75" s="51"/>
      <c r="AE75" s="51"/>
      <c r="AF75" s="51"/>
      <c r="AG75" s="86">
        <f>AG77</f>
        <v>0</v>
      </c>
      <c r="AH75" s="86">
        <v>0</v>
      </c>
      <c r="AI75" s="86">
        <v>0</v>
      </c>
      <c r="AJ75" s="86">
        <v>0</v>
      </c>
      <c r="AK75" s="86">
        <v>0</v>
      </c>
      <c r="AL75" s="86">
        <v>0</v>
      </c>
      <c r="AM75" s="87">
        <f>AM77</f>
        <v>0</v>
      </c>
      <c r="AN75" s="108" t="s">
        <v>139</v>
      </c>
    </row>
    <row r="76" spans="1:40" s="88" customFormat="1" ht="41.2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1</v>
      </c>
      <c r="AB76" s="53" t="s">
        <v>117</v>
      </c>
      <c r="AC76" s="50" t="s">
        <v>23</v>
      </c>
      <c r="AD76" s="51"/>
      <c r="AE76" s="51"/>
      <c r="AF76" s="51"/>
      <c r="AG76" s="67">
        <v>1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89">
        <v>1</v>
      </c>
      <c r="AN76" s="108" t="s">
        <v>139</v>
      </c>
    </row>
    <row r="77" spans="1:40" s="8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2</v>
      </c>
      <c r="N77" s="48">
        <v>0</v>
      </c>
      <c r="O77" s="48">
        <v>5</v>
      </c>
      <c r="P77" s="48">
        <v>1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5</v>
      </c>
      <c r="X77" s="48">
        <v>1</v>
      </c>
      <c r="Y77" s="48">
        <v>0</v>
      </c>
      <c r="Z77" s="48">
        <v>0</v>
      </c>
      <c r="AA77" s="48">
        <v>0</v>
      </c>
      <c r="AB77" s="53" t="s">
        <v>159</v>
      </c>
      <c r="AC77" s="50" t="s">
        <v>65</v>
      </c>
      <c r="AD77" s="51"/>
      <c r="AE77" s="51"/>
      <c r="AF77" s="51"/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7">
        <f>AG77</f>
        <v>0</v>
      </c>
      <c r="AN77" s="108" t="s">
        <v>139</v>
      </c>
    </row>
    <row r="78" spans="1:40" s="8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1</v>
      </c>
      <c r="AB78" s="53" t="s">
        <v>93</v>
      </c>
      <c r="AC78" s="50" t="s">
        <v>23</v>
      </c>
      <c r="AD78" s="51"/>
      <c r="AE78" s="51"/>
      <c r="AF78" s="51"/>
      <c r="AG78" s="67">
        <v>1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89">
        <v>1</v>
      </c>
      <c r="AN78" s="108" t="s">
        <v>139</v>
      </c>
    </row>
    <row r="79" spans="1:40" s="8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53" t="s">
        <v>121</v>
      </c>
      <c r="AC79" s="50" t="s">
        <v>65</v>
      </c>
      <c r="AD79" s="51"/>
      <c r="AE79" s="51"/>
      <c r="AF79" s="51"/>
      <c r="AG79" s="86">
        <f>AG80+AG82</f>
        <v>800000</v>
      </c>
      <c r="AH79" s="86">
        <f t="shared" ref="AH79:AM79" si="4">AH80+AH82</f>
        <v>800000</v>
      </c>
      <c r="AI79" s="86">
        <f t="shared" si="4"/>
        <v>800000</v>
      </c>
      <c r="AJ79" s="86">
        <f t="shared" si="4"/>
        <v>800000</v>
      </c>
      <c r="AK79" s="86">
        <f t="shared" si="4"/>
        <v>800000</v>
      </c>
      <c r="AL79" s="86">
        <f t="shared" si="4"/>
        <v>800000</v>
      </c>
      <c r="AM79" s="86">
        <f t="shared" si="4"/>
        <v>4800000</v>
      </c>
      <c r="AN79" s="108" t="s">
        <v>139</v>
      </c>
    </row>
    <row r="80" spans="1:40" s="106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7" t="s">
        <v>122</v>
      </c>
      <c r="AC80" s="39" t="s">
        <v>65</v>
      </c>
      <c r="AD80" s="43"/>
      <c r="AE80" s="43"/>
      <c r="AF80" s="43"/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4">
        <f>AG80</f>
        <v>0</v>
      </c>
      <c r="AN80" s="108" t="s">
        <v>139</v>
      </c>
    </row>
    <row r="81" spans="1:40" s="106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7" t="s">
        <v>66</v>
      </c>
      <c r="AC81" s="39"/>
      <c r="AD81" s="43"/>
      <c r="AE81" s="43"/>
      <c r="AF81" s="43"/>
      <c r="AG81" s="58"/>
      <c r="AH81" s="58"/>
      <c r="AI81" s="58"/>
      <c r="AJ81" s="58"/>
      <c r="AK81" s="58"/>
      <c r="AL81" s="58"/>
      <c r="AM81" s="56"/>
      <c r="AN81" s="108" t="s">
        <v>139</v>
      </c>
    </row>
    <row r="82" spans="1:40" s="88" customFormat="1" ht="41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1</v>
      </c>
      <c r="H82" s="48">
        <v>1</v>
      </c>
      <c r="I82" s="48">
        <v>9</v>
      </c>
      <c r="J82" s="48">
        <v>1</v>
      </c>
      <c r="K82" s="48">
        <v>0</v>
      </c>
      <c r="L82" s="48">
        <v>6</v>
      </c>
      <c r="M82" s="48">
        <v>2</v>
      </c>
      <c r="N82" s="48">
        <v>0</v>
      </c>
      <c r="O82" s="48">
        <v>6</v>
      </c>
      <c r="P82" s="48">
        <v>2</v>
      </c>
      <c r="Q82" s="48">
        <v>0</v>
      </c>
      <c r="R82" s="48">
        <v>1</v>
      </c>
      <c r="S82" s="48">
        <v>9</v>
      </c>
      <c r="T82" s="48">
        <v>1</v>
      </c>
      <c r="U82" s="48">
        <v>1</v>
      </c>
      <c r="V82" s="48">
        <v>6</v>
      </c>
      <c r="W82" s="48">
        <v>6</v>
      </c>
      <c r="X82" s="48">
        <v>2</v>
      </c>
      <c r="Y82" s="48">
        <v>0</v>
      </c>
      <c r="Z82" s="48">
        <v>0</v>
      </c>
      <c r="AA82" s="48">
        <v>0</v>
      </c>
      <c r="AB82" s="53" t="s">
        <v>123</v>
      </c>
      <c r="AC82" s="50" t="s">
        <v>65</v>
      </c>
      <c r="AD82" s="51"/>
      <c r="AE82" s="51"/>
      <c r="AF82" s="51"/>
      <c r="AG82" s="86">
        <v>800000</v>
      </c>
      <c r="AH82" s="86">
        <v>800000</v>
      </c>
      <c r="AI82" s="86">
        <v>800000</v>
      </c>
      <c r="AJ82" s="86">
        <v>800000</v>
      </c>
      <c r="AK82" s="86">
        <v>800000</v>
      </c>
      <c r="AL82" s="86">
        <v>800000</v>
      </c>
      <c r="AM82" s="87">
        <f>AG82+AH82+AI82+AJ82+AK82+AL82</f>
        <v>4800000</v>
      </c>
      <c r="AN82" s="108" t="s">
        <v>139</v>
      </c>
    </row>
    <row r="83" spans="1:40" s="88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1</v>
      </c>
      <c r="AB83" s="53" t="s">
        <v>143</v>
      </c>
      <c r="AC83" s="50" t="s">
        <v>23</v>
      </c>
      <c r="AD83" s="51"/>
      <c r="AE83" s="51"/>
      <c r="AF83" s="51"/>
      <c r="AG83" s="67">
        <v>22</v>
      </c>
      <c r="AH83" s="67">
        <v>22</v>
      </c>
      <c r="AI83" s="67">
        <v>22</v>
      </c>
      <c r="AJ83" s="67">
        <v>22</v>
      </c>
      <c r="AK83" s="67">
        <v>22</v>
      </c>
      <c r="AL83" s="67">
        <v>22</v>
      </c>
      <c r="AM83" s="89">
        <v>132</v>
      </c>
      <c r="AN83" s="108" t="s">
        <v>139</v>
      </c>
    </row>
    <row r="84" spans="1:40" s="14" customFormat="1" ht="47.25">
      <c r="A84" s="68">
        <v>8</v>
      </c>
      <c r="B84" s="68">
        <v>0</v>
      </c>
      <c r="C84" s="68">
        <v>7</v>
      </c>
      <c r="D84" s="68">
        <v>0</v>
      </c>
      <c r="E84" s="68">
        <v>5</v>
      </c>
      <c r="F84" s="68">
        <v>0</v>
      </c>
      <c r="G84" s="68">
        <v>0</v>
      </c>
      <c r="H84" s="68">
        <v>1</v>
      </c>
      <c r="I84" s="68">
        <v>9</v>
      </c>
      <c r="J84" s="68">
        <v>2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1</v>
      </c>
      <c r="S84" s="68">
        <v>9</v>
      </c>
      <c r="T84" s="68">
        <v>2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6" t="s">
        <v>80</v>
      </c>
      <c r="AC84" s="69" t="s">
        <v>65</v>
      </c>
      <c r="AD84" s="70" t="e">
        <f>AD115</f>
        <v>#REF!</v>
      </c>
      <c r="AE84" s="70" t="e">
        <f>AE115</f>
        <v>#REF!</v>
      </c>
      <c r="AF84" s="70" t="e">
        <f>AF115</f>
        <v>#REF!</v>
      </c>
      <c r="AG84" s="178">
        <f>AG85+AG115</f>
        <v>102584570.72</v>
      </c>
      <c r="AH84" s="178">
        <f>AH85+AH115</f>
        <v>10669100</v>
      </c>
      <c r="AI84" s="178">
        <f>AI85</f>
        <v>10669100</v>
      </c>
      <c r="AJ84" s="178">
        <f>AJ85</f>
        <v>10669100</v>
      </c>
      <c r="AK84" s="178">
        <f>AK85</f>
        <v>10669100</v>
      </c>
      <c r="AL84" s="178">
        <f>AL85</f>
        <v>10669100</v>
      </c>
      <c r="AM84" s="178">
        <f>AL84+AK84+AJ84+AI84+AH84+AG84</f>
        <v>155930070.72</v>
      </c>
      <c r="AN84" s="104" t="s">
        <v>139</v>
      </c>
    </row>
    <row r="85" spans="1:40" s="22" customFormat="1" ht="35.25" customHeight="1">
      <c r="A85" s="48">
        <v>8</v>
      </c>
      <c r="B85" s="48">
        <v>0</v>
      </c>
      <c r="C85" s="48">
        <v>7</v>
      </c>
      <c r="D85" s="48">
        <v>0</v>
      </c>
      <c r="E85" s="48">
        <v>5</v>
      </c>
      <c r="F85" s="48">
        <v>0</v>
      </c>
      <c r="G85" s="48">
        <v>3</v>
      </c>
      <c r="H85" s="48">
        <v>1</v>
      </c>
      <c r="I85" s="48">
        <v>9</v>
      </c>
      <c r="J85" s="48">
        <v>2</v>
      </c>
      <c r="K85" s="48">
        <v>0</v>
      </c>
      <c r="L85" s="48">
        <v>1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1</v>
      </c>
      <c r="S85" s="48">
        <v>9</v>
      </c>
      <c r="T85" s="48">
        <v>2</v>
      </c>
      <c r="U85" s="48">
        <v>1</v>
      </c>
      <c r="V85" s="48">
        <v>1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52" t="s">
        <v>68</v>
      </c>
      <c r="AC85" s="50" t="s">
        <v>65</v>
      </c>
      <c r="AD85" s="51">
        <v>0</v>
      </c>
      <c r="AE85" s="51">
        <v>0</v>
      </c>
      <c r="AF85" s="51">
        <v>0</v>
      </c>
      <c r="AG85" s="86">
        <f>AG88+AG95+AG97+AG99+AG101+AG103+AG105+AG107+AG109+AG111+AG113</f>
        <v>94584860</v>
      </c>
      <c r="AH85" s="179">
        <f t="shared" ref="AH85:AL85" si="5">AH88+AH95+AH97+AH99+AH101+AH103+AH105+AH107</f>
        <v>10669100</v>
      </c>
      <c r="AI85" s="179">
        <f t="shared" si="5"/>
        <v>10669100</v>
      </c>
      <c r="AJ85" s="179">
        <f t="shared" si="5"/>
        <v>10669100</v>
      </c>
      <c r="AK85" s="179">
        <f t="shared" si="5"/>
        <v>10669100</v>
      </c>
      <c r="AL85" s="179">
        <f t="shared" si="5"/>
        <v>10669100</v>
      </c>
      <c r="AM85" s="179">
        <f>AL85+AK85+AJ85+AI85+AH85+AG85</f>
        <v>147930360</v>
      </c>
      <c r="AN85" s="108" t="s">
        <v>139</v>
      </c>
    </row>
    <row r="86" spans="1:40" s="22" customFormat="1" ht="33.7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1</v>
      </c>
      <c r="AB86" s="52" t="s">
        <v>97</v>
      </c>
      <c r="AC86" s="50" t="s">
        <v>98</v>
      </c>
      <c r="AD86" s="51"/>
      <c r="AE86" s="51"/>
      <c r="AF86" s="51"/>
      <c r="AG86" s="67">
        <v>4500</v>
      </c>
      <c r="AH86" s="67">
        <v>4500</v>
      </c>
      <c r="AI86" s="67">
        <v>4500</v>
      </c>
      <c r="AJ86" s="67">
        <v>4500</v>
      </c>
      <c r="AK86" s="67">
        <v>4500</v>
      </c>
      <c r="AL86" s="67">
        <v>4500</v>
      </c>
      <c r="AM86" s="67">
        <v>4500</v>
      </c>
      <c r="AN86" s="108" t="s">
        <v>139</v>
      </c>
    </row>
    <row r="87" spans="1:40" s="22" customFormat="1" ht="26.2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2</v>
      </c>
      <c r="AB87" s="52" t="s">
        <v>148</v>
      </c>
      <c r="AC87" s="50" t="s">
        <v>23</v>
      </c>
      <c r="AD87" s="51"/>
      <c r="AE87" s="51"/>
      <c r="AF87" s="51"/>
      <c r="AG87" s="67">
        <v>612</v>
      </c>
      <c r="AH87" s="67"/>
      <c r="AI87" s="67"/>
      <c r="AJ87" s="67"/>
      <c r="AK87" s="67"/>
      <c r="AL87" s="67"/>
      <c r="AM87" s="67"/>
      <c r="AN87" s="108" t="s">
        <v>139</v>
      </c>
    </row>
    <row r="88" spans="1:40" s="88" customFormat="1" ht="31.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1</v>
      </c>
      <c r="X88" s="48">
        <v>1</v>
      </c>
      <c r="Y88" s="48">
        <v>0</v>
      </c>
      <c r="Z88" s="48">
        <v>0</v>
      </c>
      <c r="AA88" s="48">
        <v>0</v>
      </c>
      <c r="AB88" s="49" t="s">
        <v>78</v>
      </c>
      <c r="AC88" s="50" t="s">
        <v>65</v>
      </c>
      <c r="AD88" s="113" t="s">
        <v>24</v>
      </c>
      <c r="AE88" s="113" t="s">
        <v>24</v>
      </c>
      <c r="AF88" s="113" t="s">
        <v>24</v>
      </c>
      <c r="AG88" s="86">
        <v>5240000</v>
      </c>
      <c r="AH88" s="86">
        <v>4040000</v>
      </c>
      <c r="AI88" s="86">
        <v>4040000</v>
      </c>
      <c r="AJ88" s="86">
        <v>4040000</v>
      </c>
      <c r="AK88" s="86">
        <v>4040000</v>
      </c>
      <c r="AL88" s="179">
        <v>4040000</v>
      </c>
      <c r="AM88" s="87">
        <f>AG88+AH88+AI88+AJ88+AK88+AL88</f>
        <v>25440000</v>
      </c>
      <c r="AN88" s="108" t="s">
        <v>139</v>
      </c>
    </row>
    <row r="89" spans="1:40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1</v>
      </c>
      <c r="AB89" s="42" t="s">
        <v>66</v>
      </c>
      <c r="AC89" s="39"/>
      <c r="AD89" s="43"/>
      <c r="AE89" s="43"/>
      <c r="AF89" s="43"/>
      <c r="AG89" s="58"/>
      <c r="AH89" s="58"/>
      <c r="AI89" s="58"/>
      <c r="AJ89" s="58"/>
      <c r="AK89" s="58"/>
      <c r="AL89" s="58"/>
      <c r="AM89" s="40"/>
      <c r="AN89" s="108" t="s">
        <v>139</v>
      </c>
    </row>
    <row r="90" spans="1:40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4" t="s">
        <v>84</v>
      </c>
      <c r="AC90" s="39"/>
      <c r="AD90" s="55"/>
      <c r="AE90" s="55"/>
      <c r="AF90" s="55"/>
      <c r="AG90" s="83"/>
      <c r="AH90" s="83"/>
      <c r="AI90" s="83"/>
      <c r="AJ90" s="83"/>
      <c r="AK90" s="83"/>
      <c r="AL90" s="83"/>
      <c r="AM90" s="84"/>
      <c r="AN90" s="108" t="s">
        <v>139</v>
      </c>
    </row>
    <row r="91" spans="1:40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97">
        <v>1</v>
      </c>
      <c r="W91" s="97">
        <v>1</v>
      </c>
      <c r="X91" s="97">
        <v>1</v>
      </c>
      <c r="Y91" s="97">
        <v>0</v>
      </c>
      <c r="Z91" s="97">
        <v>0</v>
      </c>
      <c r="AA91" s="97">
        <v>1</v>
      </c>
      <c r="AB91" s="98" t="s">
        <v>114</v>
      </c>
      <c r="AC91" s="99" t="s">
        <v>65</v>
      </c>
      <c r="AD91" s="100"/>
      <c r="AE91" s="100"/>
      <c r="AF91" s="100"/>
      <c r="AG91" s="101"/>
      <c r="AH91" s="101"/>
      <c r="AI91" s="101"/>
      <c r="AJ91" s="101"/>
      <c r="AK91" s="101"/>
      <c r="AL91" s="101"/>
      <c r="AM91" s="102">
        <f>AG91+AH91+AI91+AJ91+AK91+AL91</f>
        <v>0</v>
      </c>
      <c r="AN91" s="108" t="s">
        <v>139</v>
      </c>
    </row>
    <row r="92" spans="1:40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97">
        <v>1</v>
      </c>
      <c r="W92" s="97">
        <v>1</v>
      </c>
      <c r="X92" s="97">
        <v>1</v>
      </c>
      <c r="Y92" s="97">
        <v>0</v>
      </c>
      <c r="Z92" s="97">
        <v>0</v>
      </c>
      <c r="AA92" s="97">
        <v>1</v>
      </c>
      <c r="AB92" s="98" t="s">
        <v>85</v>
      </c>
      <c r="AC92" s="99" t="s">
        <v>65</v>
      </c>
      <c r="AD92" s="100"/>
      <c r="AE92" s="100"/>
      <c r="AF92" s="100"/>
      <c r="AG92" s="101"/>
      <c r="AH92" s="101"/>
      <c r="AI92" s="101"/>
      <c r="AJ92" s="101"/>
      <c r="AK92" s="101"/>
      <c r="AL92" s="101"/>
      <c r="AM92" s="102">
        <f>AG92+AH92+AI92+AJ92+AK92+AL92</f>
        <v>0</v>
      </c>
      <c r="AN92" s="108" t="s">
        <v>139</v>
      </c>
    </row>
    <row r="93" spans="1:40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97">
        <v>1</v>
      </c>
      <c r="W93" s="97">
        <v>1</v>
      </c>
      <c r="X93" s="97">
        <v>1</v>
      </c>
      <c r="Y93" s="97">
        <v>0</v>
      </c>
      <c r="Z93" s="97">
        <v>0</v>
      </c>
      <c r="AA93" s="97">
        <v>1</v>
      </c>
      <c r="AB93" s="98" t="s">
        <v>86</v>
      </c>
      <c r="AC93" s="99" t="s">
        <v>65</v>
      </c>
      <c r="AD93" s="100"/>
      <c r="AE93" s="100"/>
      <c r="AF93" s="100"/>
      <c r="AG93" s="101"/>
      <c r="AH93" s="101"/>
      <c r="AI93" s="101"/>
      <c r="AJ93" s="101"/>
      <c r="AK93" s="101"/>
      <c r="AL93" s="101"/>
      <c r="AM93" s="102">
        <f>AG93+AH93+AI93+AJ93+AK93+AL93</f>
        <v>0</v>
      </c>
      <c r="AN93" s="108" t="s">
        <v>139</v>
      </c>
    </row>
    <row r="94" spans="1:40" s="5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1</v>
      </c>
      <c r="Y94" s="48">
        <v>0</v>
      </c>
      <c r="Z94" s="48">
        <v>0</v>
      </c>
      <c r="AA94" s="48">
        <v>2</v>
      </c>
      <c r="AB94" s="42" t="s">
        <v>149</v>
      </c>
      <c r="AC94" s="39" t="s">
        <v>23</v>
      </c>
      <c r="AD94" s="43"/>
      <c r="AE94" s="43"/>
      <c r="AF94" s="43"/>
      <c r="AG94" s="58">
        <v>245</v>
      </c>
      <c r="AH94" s="58">
        <v>245</v>
      </c>
      <c r="AI94" s="58">
        <v>245</v>
      </c>
      <c r="AJ94" s="58">
        <v>245</v>
      </c>
      <c r="AK94" s="58">
        <v>245</v>
      </c>
      <c r="AL94" s="58">
        <v>245</v>
      </c>
      <c r="AM94" s="40"/>
      <c r="AN94" s="108" t="s">
        <v>139</v>
      </c>
    </row>
    <row r="95" spans="1:40" s="88" customFormat="1" ht="88.5" customHeight="1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2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2</v>
      </c>
      <c r="Y95" s="48">
        <v>0</v>
      </c>
      <c r="Z95" s="48">
        <v>0</v>
      </c>
      <c r="AA95" s="48">
        <v>0</v>
      </c>
      <c r="AB95" s="92" t="s">
        <v>105</v>
      </c>
      <c r="AC95" s="50" t="s">
        <v>65</v>
      </c>
      <c r="AD95" s="51"/>
      <c r="AE95" s="51"/>
      <c r="AF95" s="51"/>
      <c r="AG95" s="86">
        <v>1980000</v>
      </c>
      <c r="AH95" s="86">
        <v>1980000</v>
      </c>
      <c r="AI95" s="86">
        <v>1980000</v>
      </c>
      <c r="AJ95" s="86">
        <v>1980000</v>
      </c>
      <c r="AK95" s="86">
        <v>1980000</v>
      </c>
      <c r="AL95" s="179">
        <v>1980000</v>
      </c>
      <c r="AM95" s="87">
        <f>AL95+AK95+AJ95+AI95+AH95+AG95</f>
        <v>11880000</v>
      </c>
      <c r="AN95" s="108" t="s">
        <v>139</v>
      </c>
    </row>
    <row r="96" spans="1:40" s="5" customFormat="1" ht="31.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1</v>
      </c>
      <c r="AB96" s="42" t="s">
        <v>115</v>
      </c>
      <c r="AC96" s="39" t="s">
        <v>23</v>
      </c>
      <c r="AD96" s="43"/>
      <c r="AE96" s="43"/>
      <c r="AF96" s="43"/>
      <c r="AG96" s="58">
        <v>612</v>
      </c>
      <c r="AH96" s="58">
        <v>612</v>
      </c>
      <c r="AI96" s="58">
        <v>612</v>
      </c>
      <c r="AJ96" s="58">
        <v>612</v>
      </c>
      <c r="AK96" s="58">
        <v>612</v>
      </c>
      <c r="AL96" s="58">
        <v>612</v>
      </c>
      <c r="AM96" s="40"/>
      <c r="AN96" s="108" t="s">
        <v>139</v>
      </c>
    </row>
    <row r="97" spans="1:40" s="94" customFormat="1" ht="31.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2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2</v>
      </c>
      <c r="Y97" s="48">
        <v>0</v>
      </c>
      <c r="Z97" s="48">
        <v>0</v>
      </c>
      <c r="AA97" s="48">
        <v>0</v>
      </c>
      <c r="AB97" s="92" t="s">
        <v>107</v>
      </c>
      <c r="AC97" s="93" t="s">
        <v>65</v>
      </c>
      <c r="AD97" s="93"/>
      <c r="AE97" s="93"/>
      <c r="AF97" s="93"/>
      <c r="AG97" s="86">
        <v>200000</v>
      </c>
      <c r="AH97" s="86">
        <v>200000</v>
      </c>
      <c r="AI97" s="86">
        <v>200000</v>
      </c>
      <c r="AJ97" s="86">
        <v>200000</v>
      </c>
      <c r="AK97" s="86">
        <v>200000</v>
      </c>
      <c r="AL97" s="86">
        <v>200000</v>
      </c>
      <c r="AM97" s="87">
        <f>AL97+AK97+AJ97+AI97+AH97+AG97</f>
        <v>1200000</v>
      </c>
      <c r="AN97" s="108" t="s">
        <v>139</v>
      </c>
    </row>
    <row r="98" spans="1:40" s="8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1</v>
      </c>
      <c r="AB98" s="52" t="s">
        <v>94</v>
      </c>
      <c r="AC98" s="50" t="s">
        <v>23</v>
      </c>
      <c r="AD98" s="51"/>
      <c r="AE98" s="51"/>
      <c r="AF98" s="51"/>
      <c r="AG98" s="59">
        <v>8</v>
      </c>
      <c r="AH98" s="67">
        <v>8</v>
      </c>
      <c r="AI98" s="67">
        <v>8</v>
      </c>
      <c r="AJ98" s="67">
        <v>8</v>
      </c>
      <c r="AK98" s="67">
        <v>8</v>
      </c>
      <c r="AL98" s="67">
        <v>8</v>
      </c>
      <c r="AM98" s="61"/>
      <c r="AN98" s="108" t="s">
        <v>139</v>
      </c>
    </row>
    <row r="99" spans="1:40" s="94" customFormat="1" ht="47.2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3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3</v>
      </c>
      <c r="Y99" s="48">
        <v>0</v>
      </c>
      <c r="Z99" s="48">
        <v>0</v>
      </c>
      <c r="AA99" s="48">
        <v>0</v>
      </c>
      <c r="AB99" s="92" t="s">
        <v>106</v>
      </c>
      <c r="AC99" s="93" t="s">
        <v>65</v>
      </c>
      <c r="AD99" s="93"/>
      <c r="AE99" s="93"/>
      <c r="AF99" s="93"/>
      <c r="AG99" s="86">
        <v>40000</v>
      </c>
      <c r="AH99" s="86">
        <v>40000</v>
      </c>
      <c r="AI99" s="86">
        <v>40000</v>
      </c>
      <c r="AJ99" s="86">
        <v>40000</v>
      </c>
      <c r="AK99" s="86">
        <v>40000</v>
      </c>
      <c r="AL99" s="86">
        <v>40000</v>
      </c>
      <c r="AM99" s="87">
        <f>AL99+AK99+AJ99+AI99+AH99+AG99</f>
        <v>240000</v>
      </c>
      <c r="AN99" s="108" t="s">
        <v>139</v>
      </c>
    </row>
    <row r="100" spans="1:40" s="88" customFormat="1" ht="30.75" customHeight="1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1</v>
      </c>
      <c r="AB100" s="53" t="s">
        <v>95</v>
      </c>
      <c r="AC100" s="50" t="s">
        <v>23</v>
      </c>
      <c r="AD100" s="51"/>
      <c r="AE100" s="51"/>
      <c r="AF100" s="51"/>
      <c r="AG100" s="59">
        <v>1</v>
      </c>
      <c r="AH100" s="67">
        <v>1</v>
      </c>
      <c r="AI100" s="67">
        <v>1</v>
      </c>
      <c r="AJ100" s="67">
        <v>1</v>
      </c>
      <c r="AK100" s="67">
        <v>1</v>
      </c>
      <c r="AL100" s="67">
        <v>1</v>
      </c>
      <c r="AM100" s="61">
        <v>1</v>
      </c>
      <c r="AN100" s="108" t="s">
        <v>139</v>
      </c>
    </row>
    <row r="101" spans="1:40" s="88" customFormat="1" ht="31.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4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4</v>
      </c>
      <c r="Y101" s="48">
        <v>0</v>
      </c>
      <c r="Z101" s="48">
        <v>0</v>
      </c>
      <c r="AA101" s="48">
        <v>0</v>
      </c>
      <c r="AB101" s="49" t="s">
        <v>108</v>
      </c>
      <c r="AC101" s="50" t="s">
        <v>65</v>
      </c>
      <c r="AD101" s="51"/>
      <c r="AE101" s="51"/>
      <c r="AF101" s="51"/>
      <c r="AG101" s="86">
        <v>150000</v>
      </c>
      <c r="AH101" s="86">
        <v>150000</v>
      </c>
      <c r="AI101" s="86">
        <v>150000</v>
      </c>
      <c r="AJ101" s="86">
        <v>150000</v>
      </c>
      <c r="AK101" s="86">
        <v>150000</v>
      </c>
      <c r="AL101" s="86">
        <v>150000</v>
      </c>
      <c r="AM101" s="87">
        <f>AL101+AK101+AJ101+AI101+AH101+AG101</f>
        <v>900000</v>
      </c>
      <c r="AN101" s="108" t="s">
        <v>139</v>
      </c>
    </row>
    <row r="102" spans="1:40" s="8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1</v>
      </c>
      <c r="AB102" s="52" t="s">
        <v>96</v>
      </c>
      <c r="AC102" s="50" t="s">
        <v>22</v>
      </c>
      <c r="AD102" s="51"/>
      <c r="AE102" s="51"/>
      <c r="AF102" s="51"/>
      <c r="AG102" s="59">
        <v>20</v>
      </c>
      <c r="AH102" s="67">
        <v>10</v>
      </c>
      <c r="AI102" s="67">
        <v>10</v>
      </c>
      <c r="AJ102" s="67">
        <v>10</v>
      </c>
      <c r="AK102" s="67">
        <v>10</v>
      </c>
      <c r="AL102" s="67">
        <v>10</v>
      </c>
      <c r="AM102" s="61">
        <v>70</v>
      </c>
      <c r="AN102" s="108" t="s">
        <v>139</v>
      </c>
    </row>
    <row r="103" spans="1:40" s="8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5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5</v>
      </c>
      <c r="Y103" s="48">
        <v>0</v>
      </c>
      <c r="Z103" s="48">
        <v>0</v>
      </c>
      <c r="AA103" s="48">
        <v>0</v>
      </c>
      <c r="AB103" s="52" t="s">
        <v>109</v>
      </c>
      <c r="AC103" s="50" t="s">
        <v>65</v>
      </c>
      <c r="AD103" s="51"/>
      <c r="AE103" s="51"/>
      <c r="AF103" s="51"/>
      <c r="AG103" s="86">
        <v>4159100</v>
      </c>
      <c r="AH103" s="86">
        <v>4159100</v>
      </c>
      <c r="AI103" s="86">
        <v>4159100</v>
      </c>
      <c r="AJ103" s="86">
        <v>4159100</v>
      </c>
      <c r="AK103" s="86">
        <v>4159100</v>
      </c>
      <c r="AL103" s="86">
        <v>4159100</v>
      </c>
      <c r="AM103" s="87">
        <f>AL103+AK103+AJ103+AI103+AH103+AG103</f>
        <v>24954600</v>
      </c>
      <c r="AN103" s="108" t="s">
        <v>139</v>
      </c>
    </row>
    <row r="104" spans="1:40" s="8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1</v>
      </c>
      <c r="AB104" s="52" t="s">
        <v>99</v>
      </c>
      <c r="AC104" s="50"/>
      <c r="AD104" s="51"/>
      <c r="AE104" s="51"/>
      <c r="AF104" s="51"/>
      <c r="AG104" s="59">
        <v>4500</v>
      </c>
      <c r="AH104" s="95">
        <v>1500</v>
      </c>
      <c r="AI104" s="95">
        <v>1500</v>
      </c>
      <c r="AJ104" s="95">
        <v>1500</v>
      </c>
      <c r="AK104" s="95">
        <v>1500</v>
      </c>
      <c r="AL104" s="95">
        <v>1500</v>
      </c>
      <c r="AM104" s="61">
        <v>12000</v>
      </c>
      <c r="AN104" s="108" t="s">
        <v>139</v>
      </c>
    </row>
    <row r="105" spans="1:40" s="88" customFormat="1" ht="47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6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6</v>
      </c>
      <c r="Y105" s="48">
        <v>0</v>
      </c>
      <c r="Z105" s="48">
        <v>0</v>
      </c>
      <c r="AA105" s="48">
        <v>0</v>
      </c>
      <c r="AB105" s="52" t="s">
        <v>110</v>
      </c>
      <c r="AC105" s="50" t="s">
        <v>65</v>
      </c>
      <c r="AD105" s="51"/>
      <c r="AE105" s="51"/>
      <c r="AF105" s="51"/>
      <c r="AG105" s="86">
        <v>6515760</v>
      </c>
      <c r="AH105" s="86">
        <v>0</v>
      </c>
      <c r="AI105" s="86">
        <v>0</v>
      </c>
      <c r="AJ105" s="86">
        <v>0</v>
      </c>
      <c r="AK105" s="86">
        <v>0</v>
      </c>
      <c r="AL105" s="86">
        <v>0</v>
      </c>
      <c r="AM105" s="87">
        <f>AF105+AG105+AH105+AI105+AJ105+AK105</f>
        <v>6515760</v>
      </c>
      <c r="AN105" s="108" t="s">
        <v>139</v>
      </c>
    </row>
    <row r="106" spans="1:40" s="88" customFormat="1" ht="15.7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1</v>
      </c>
      <c r="AB106" s="52" t="s">
        <v>150</v>
      </c>
      <c r="AC106" s="50" t="s">
        <v>100</v>
      </c>
      <c r="AD106" s="51"/>
      <c r="AE106" s="51"/>
      <c r="AF106" s="51"/>
      <c r="AG106" s="59">
        <v>560</v>
      </c>
      <c r="AH106" s="67"/>
      <c r="AI106" s="67"/>
      <c r="AJ106" s="67"/>
      <c r="AK106" s="67"/>
      <c r="AL106" s="67"/>
      <c r="AM106" s="61">
        <v>560</v>
      </c>
      <c r="AN106" s="108" t="s">
        <v>139</v>
      </c>
    </row>
    <row r="107" spans="1:40" s="22" customFormat="1" ht="31.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8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8</v>
      </c>
      <c r="Y107" s="48">
        <v>0</v>
      </c>
      <c r="Z107" s="48">
        <v>0</v>
      </c>
      <c r="AA107" s="48">
        <v>0</v>
      </c>
      <c r="AB107" s="52" t="s">
        <v>111</v>
      </c>
      <c r="AC107" s="50" t="s">
        <v>65</v>
      </c>
      <c r="AD107" s="51"/>
      <c r="AE107" s="51"/>
      <c r="AF107" s="51"/>
      <c r="AG107" s="86">
        <v>100000</v>
      </c>
      <c r="AH107" s="86">
        <v>100000</v>
      </c>
      <c r="AI107" s="86">
        <v>100000</v>
      </c>
      <c r="AJ107" s="86">
        <v>100000</v>
      </c>
      <c r="AK107" s="86">
        <v>100000</v>
      </c>
      <c r="AL107" s="86">
        <v>100000</v>
      </c>
      <c r="AM107" s="87">
        <f>AG107+AH107+AI107+AJ107+AK107+AL107</f>
        <v>600000</v>
      </c>
      <c r="AN107" s="108" t="s">
        <v>139</v>
      </c>
    </row>
    <row r="108" spans="1:40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1</v>
      </c>
      <c r="AB108" s="52" t="s">
        <v>116</v>
      </c>
      <c r="AC108" s="50" t="s">
        <v>23</v>
      </c>
      <c r="AD108" s="51"/>
      <c r="AE108" s="51"/>
      <c r="AF108" s="51"/>
      <c r="AG108" s="59">
        <v>1</v>
      </c>
      <c r="AH108" s="67">
        <v>1</v>
      </c>
      <c r="AI108" s="67">
        <v>1</v>
      </c>
      <c r="AJ108" s="67">
        <v>1</v>
      </c>
      <c r="AK108" s="67">
        <v>1</v>
      </c>
      <c r="AL108" s="67">
        <v>1</v>
      </c>
      <c r="AM108" s="61">
        <v>1</v>
      </c>
      <c r="AN108" s="108" t="s">
        <v>124</v>
      </c>
    </row>
    <row r="109" spans="1:40" s="22" customFormat="1" ht="78.75">
      <c r="A109" s="48">
        <v>8</v>
      </c>
      <c r="B109" s="48">
        <v>0</v>
      </c>
      <c r="C109" s="48">
        <v>4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 t="s">
        <v>131</v>
      </c>
      <c r="L109" s="48">
        <v>2</v>
      </c>
      <c r="M109" s="48">
        <v>5</v>
      </c>
      <c r="N109" s="48">
        <v>4</v>
      </c>
      <c r="O109" s="48">
        <v>2</v>
      </c>
      <c r="P109" s="48">
        <v>4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9</v>
      </c>
      <c r="Y109" s="48">
        <v>0</v>
      </c>
      <c r="Z109" s="48">
        <v>0</v>
      </c>
      <c r="AA109" s="48">
        <v>0</v>
      </c>
      <c r="AB109" s="114" t="s">
        <v>130</v>
      </c>
      <c r="AC109" s="50" t="s">
        <v>65</v>
      </c>
      <c r="AD109" s="51"/>
      <c r="AE109" s="51"/>
      <c r="AF109" s="51"/>
      <c r="AG109" s="86">
        <v>75000000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7">
        <f>AG109</f>
        <v>75000000</v>
      </c>
      <c r="AN109" s="107" t="s">
        <v>140</v>
      </c>
    </row>
    <row r="110" spans="1:40" s="22" customFormat="1" ht="33" customHeight="1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 t="s">
        <v>131</v>
      </c>
      <c r="L110" s="48">
        <v>2</v>
      </c>
      <c r="M110" s="48">
        <v>5</v>
      </c>
      <c r="N110" s="48">
        <v>4</v>
      </c>
      <c r="O110" s="48">
        <v>2</v>
      </c>
      <c r="P110" s="48">
        <v>4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1</v>
      </c>
      <c r="AB110" s="52" t="s">
        <v>151</v>
      </c>
      <c r="AC110" s="50" t="s">
        <v>98</v>
      </c>
      <c r="AD110" s="51"/>
      <c r="AE110" s="51"/>
      <c r="AF110" s="51"/>
      <c r="AG110" s="59">
        <v>50000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1">
        <v>50000</v>
      </c>
      <c r="AN110" s="107" t="s">
        <v>140</v>
      </c>
    </row>
    <row r="111" spans="1:40" s="22" customFormat="1" ht="52.5" customHeight="1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1</v>
      </c>
      <c r="P111" s="48">
        <v>8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9</v>
      </c>
      <c r="X111" s="48">
        <v>1</v>
      </c>
      <c r="Y111" s="48">
        <v>0</v>
      </c>
      <c r="Z111" s="48">
        <v>0</v>
      </c>
      <c r="AA111" s="48">
        <v>0</v>
      </c>
      <c r="AB111" s="52" t="s">
        <v>132</v>
      </c>
      <c r="AC111" s="50" t="s">
        <v>65</v>
      </c>
      <c r="AD111" s="51"/>
      <c r="AE111" s="51"/>
      <c r="AF111" s="51"/>
      <c r="AG111" s="86">
        <v>1000000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7">
        <f>AG111</f>
        <v>1000000</v>
      </c>
      <c r="AN111" s="107" t="s">
        <v>140</v>
      </c>
    </row>
    <row r="112" spans="1:40" s="22" customFormat="1" ht="33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1</v>
      </c>
      <c r="N112" s="48">
        <v>1</v>
      </c>
      <c r="O112" s="48">
        <v>1</v>
      </c>
      <c r="P112" s="48">
        <v>8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1</v>
      </c>
      <c r="AB112" s="52" t="s">
        <v>152</v>
      </c>
      <c r="AC112" s="50" t="s">
        <v>23</v>
      </c>
      <c r="AD112" s="51"/>
      <c r="AE112" s="51"/>
      <c r="AF112" s="51"/>
      <c r="AG112" s="59">
        <v>1</v>
      </c>
      <c r="AH112" s="95">
        <v>1</v>
      </c>
      <c r="AI112" s="95">
        <v>1</v>
      </c>
      <c r="AJ112" s="95">
        <v>1</v>
      </c>
      <c r="AK112" s="95">
        <v>1</v>
      </c>
      <c r="AL112" s="95">
        <v>1</v>
      </c>
      <c r="AM112" s="61">
        <v>1</v>
      </c>
      <c r="AN112" s="107" t="s">
        <v>140</v>
      </c>
    </row>
    <row r="113" spans="1:40" s="22" customFormat="1" ht="33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52" t="s">
        <v>167</v>
      </c>
      <c r="AC113" s="50" t="s">
        <v>65</v>
      </c>
      <c r="AD113" s="51"/>
      <c r="AE113" s="51"/>
      <c r="AF113" s="51"/>
      <c r="AG113" s="86">
        <v>200000</v>
      </c>
      <c r="AH113" s="86">
        <v>0</v>
      </c>
      <c r="AI113" s="86">
        <v>0</v>
      </c>
      <c r="AJ113" s="86">
        <v>0</v>
      </c>
      <c r="AK113" s="86">
        <v>0</v>
      </c>
      <c r="AL113" s="86">
        <v>0</v>
      </c>
      <c r="AM113" s="87">
        <f>AG113</f>
        <v>200000</v>
      </c>
      <c r="AN113" s="107" t="s">
        <v>140</v>
      </c>
    </row>
    <row r="114" spans="1:40" s="22" customFormat="1" ht="33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52" t="s">
        <v>66</v>
      </c>
      <c r="AC114" s="50"/>
      <c r="AD114" s="51"/>
      <c r="AE114" s="51"/>
      <c r="AF114" s="51"/>
      <c r="AG114" s="59"/>
      <c r="AH114" s="95"/>
      <c r="AI114" s="95"/>
      <c r="AJ114" s="95"/>
      <c r="AK114" s="95"/>
      <c r="AL114" s="95"/>
      <c r="AM114" s="61"/>
      <c r="AN114" s="107" t="s">
        <v>140</v>
      </c>
    </row>
    <row r="115" spans="1:40" s="22" customFormat="1" ht="31.5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9" t="s">
        <v>69</v>
      </c>
      <c r="AC115" s="50" t="s">
        <v>65</v>
      </c>
      <c r="AD115" s="51" t="e">
        <f>#REF!+#REF!+#REF!+#REF!</f>
        <v>#REF!</v>
      </c>
      <c r="AE115" s="51" t="e">
        <f>#REF!+#REF!+#REF!+#REF!</f>
        <v>#REF!</v>
      </c>
      <c r="AF115" s="51" t="e">
        <f>#REF!+#REF!+#REF!+#REF!</f>
        <v>#REF!</v>
      </c>
      <c r="AG115" s="86">
        <f>AG117+AG119+AG121+AG123+AG125+AG128+AG130+AG132+AG134+AG136+AG138+AG140+AG142</f>
        <v>7999710.7199999997</v>
      </c>
      <c r="AH115" s="86">
        <f t="shared" ref="AH115:AM115" si="6">AH117+AH119+AH121+AH123+AH125+AH128</f>
        <v>0</v>
      </c>
      <c r="AI115" s="86">
        <f t="shared" si="6"/>
        <v>0</v>
      </c>
      <c r="AJ115" s="86">
        <f t="shared" si="6"/>
        <v>0</v>
      </c>
      <c r="AK115" s="86">
        <f t="shared" si="6"/>
        <v>0</v>
      </c>
      <c r="AL115" s="86">
        <f t="shared" si="6"/>
        <v>0</v>
      </c>
      <c r="AM115" s="86">
        <f t="shared" si="6"/>
        <v>1065584</v>
      </c>
      <c r="AN115" s="107" t="s">
        <v>140</v>
      </c>
    </row>
    <row r="116" spans="1:40" s="22" customFormat="1" ht="36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0</v>
      </c>
      <c r="X116" s="48">
        <v>0</v>
      </c>
      <c r="Y116" s="48">
        <v>0</v>
      </c>
      <c r="Z116" s="48">
        <v>0</v>
      </c>
      <c r="AA116" s="48">
        <v>1</v>
      </c>
      <c r="AB116" s="52" t="s">
        <v>70</v>
      </c>
      <c r="AC116" s="50" t="s">
        <v>23</v>
      </c>
      <c r="AD116" s="51"/>
      <c r="AE116" s="51"/>
      <c r="AF116" s="51"/>
      <c r="AG116" s="67">
        <v>7</v>
      </c>
      <c r="AH116" s="67">
        <v>7</v>
      </c>
      <c r="AI116" s="67">
        <v>7</v>
      </c>
      <c r="AJ116" s="67">
        <v>7</v>
      </c>
      <c r="AK116" s="67">
        <v>7</v>
      </c>
      <c r="AL116" s="67">
        <v>0</v>
      </c>
      <c r="AM116" s="89">
        <v>5</v>
      </c>
      <c r="AN116" s="107" t="s">
        <v>140</v>
      </c>
    </row>
    <row r="117" spans="1:40" s="22" customFormat="1" ht="95.25" customHeight="1">
      <c r="A117" s="48">
        <v>8</v>
      </c>
      <c r="B117" s="48">
        <v>0</v>
      </c>
      <c r="C117" s="48">
        <v>7</v>
      </c>
      <c r="D117" s="48">
        <v>0</v>
      </c>
      <c r="E117" s="48">
        <v>5</v>
      </c>
      <c r="F117" s="48">
        <v>0</v>
      </c>
      <c r="G117" s="48">
        <v>3</v>
      </c>
      <c r="H117" s="48">
        <v>1</v>
      </c>
      <c r="I117" s="48">
        <v>9</v>
      </c>
      <c r="J117" s="48">
        <v>2</v>
      </c>
      <c r="K117" s="48">
        <v>0</v>
      </c>
      <c r="L117" s="48">
        <v>2</v>
      </c>
      <c r="M117" s="48" t="s">
        <v>33</v>
      </c>
      <c r="N117" s="48">
        <v>9</v>
      </c>
      <c r="O117" s="48">
        <v>0</v>
      </c>
      <c r="P117" s="48">
        <v>1</v>
      </c>
      <c r="Q117" s="48">
        <v>8</v>
      </c>
      <c r="R117" s="48">
        <v>1</v>
      </c>
      <c r="S117" s="48">
        <v>9</v>
      </c>
      <c r="T117" s="48">
        <v>2</v>
      </c>
      <c r="U117" s="48">
        <v>1</v>
      </c>
      <c r="V117" s="48">
        <v>2</v>
      </c>
      <c r="W117" s="48">
        <v>2</v>
      </c>
      <c r="X117" s="48">
        <v>1</v>
      </c>
      <c r="Y117" s="48">
        <v>0</v>
      </c>
      <c r="Z117" s="48">
        <v>0</v>
      </c>
      <c r="AA117" s="48">
        <v>0</v>
      </c>
      <c r="AB117" s="111" t="s">
        <v>133</v>
      </c>
      <c r="AC117" s="50" t="s">
        <v>65</v>
      </c>
      <c r="AD117" s="51"/>
      <c r="AE117" s="51"/>
      <c r="AF117" s="51"/>
      <c r="AG117" s="86">
        <v>67080</v>
      </c>
      <c r="AH117" s="86">
        <v>0</v>
      </c>
      <c r="AI117" s="86">
        <v>0</v>
      </c>
      <c r="AJ117" s="86">
        <v>0</v>
      </c>
      <c r="AK117" s="86">
        <v>0</v>
      </c>
      <c r="AL117" s="86">
        <v>0</v>
      </c>
      <c r="AM117" s="87">
        <f>AF117+AG117+AH117+AI117+AJ117+AK117</f>
        <v>67080</v>
      </c>
      <c r="AN117" s="107" t="s">
        <v>140</v>
      </c>
    </row>
    <row r="118" spans="1:40" s="22" customFormat="1" ht="33.75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1</v>
      </c>
      <c r="Q118" s="48">
        <v>8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1</v>
      </c>
      <c r="Y118" s="48">
        <v>0</v>
      </c>
      <c r="Z118" s="48">
        <v>0</v>
      </c>
      <c r="AA118" s="48">
        <v>1</v>
      </c>
      <c r="AB118" s="52" t="s">
        <v>153</v>
      </c>
      <c r="AC118" s="50" t="s">
        <v>22</v>
      </c>
      <c r="AD118" s="51"/>
      <c r="AE118" s="51"/>
      <c r="AF118" s="51"/>
      <c r="AG118" s="95">
        <v>7.85</v>
      </c>
      <c r="AH118" s="95">
        <v>0</v>
      </c>
      <c r="AI118" s="95">
        <v>0</v>
      </c>
      <c r="AJ118" s="95">
        <v>0</v>
      </c>
      <c r="AK118" s="95">
        <v>0</v>
      </c>
      <c r="AL118" s="95">
        <v>0</v>
      </c>
      <c r="AM118" s="61">
        <v>10</v>
      </c>
      <c r="AN118" s="107" t="s">
        <v>140</v>
      </c>
    </row>
    <row r="119" spans="1:40" s="22" customFormat="1" ht="93" customHeight="1">
      <c r="A119" s="48">
        <v>8</v>
      </c>
      <c r="B119" s="48">
        <v>0</v>
      </c>
      <c r="C119" s="48">
        <v>7</v>
      </c>
      <c r="D119" s="48">
        <v>0</v>
      </c>
      <c r="E119" s="48">
        <v>5</v>
      </c>
      <c r="F119" s="48">
        <v>0</v>
      </c>
      <c r="G119" s="48">
        <v>3</v>
      </c>
      <c r="H119" s="48">
        <v>1</v>
      </c>
      <c r="I119" s="48">
        <v>9</v>
      </c>
      <c r="J119" s="48">
        <v>2</v>
      </c>
      <c r="K119" s="48">
        <v>0</v>
      </c>
      <c r="L119" s="48">
        <v>2</v>
      </c>
      <c r="M119" s="48" t="s">
        <v>33</v>
      </c>
      <c r="N119" s="48">
        <v>9</v>
      </c>
      <c r="O119" s="48">
        <v>0</v>
      </c>
      <c r="P119" s="48">
        <v>1</v>
      </c>
      <c r="Q119" s="48">
        <v>9</v>
      </c>
      <c r="R119" s="48">
        <v>1</v>
      </c>
      <c r="S119" s="48">
        <v>9</v>
      </c>
      <c r="T119" s="48">
        <v>2</v>
      </c>
      <c r="U119" s="48">
        <v>1</v>
      </c>
      <c r="V119" s="48">
        <v>2</v>
      </c>
      <c r="W119" s="48">
        <v>2</v>
      </c>
      <c r="X119" s="48">
        <v>2</v>
      </c>
      <c r="Y119" s="48">
        <v>0</v>
      </c>
      <c r="Z119" s="48">
        <v>0</v>
      </c>
      <c r="AA119" s="48">
        <v>0</v>
      </c>
      <c r="AB119" s="49" t="s">
        <v>134</v>
      </c>
      <c r="AC119" s="50" t="s">
        <v>65</v>
      </c>
      <c r="AD119" s="51"/>
      <c r="AE119" s="51"/>
      <c r="AF119" s="51"/>
      <c r="AG119" s="86">
        <v>184677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7">
        <f>AG119+AH119</f>
        <v>184677</v>
      </c>
      <c r="AN119" s="107" t="s">
        <v>140</v>
      </c>
    </row>
    <row r="120" spans="1:40" s="23" customFormat="1" ht="33.75" customHeight="1">
      <c r="A120" s="41">
        <v>8</v>
      </c>
      <c r="B120" s="41">
        <v>0</v>
      </c>
      <c r="C120" s="41">
        <v>7</v>
      </c>
      <c r="D120" s="41">
        <v>0</v>
      </c>
      <c r="E120" s="41">
        <v>5</v>
      </c>
      <c r="F120" s="41">
        <v>0</v>
      </c>
      <c r="G120" s="41">
        <v>3</v>
      </c>
      <c r="H120" s="41">
        <v>1</v>
      </c>
      <c r="I120" s="41">
        <v>9</v>
      </c>
      <c r="J120" s="41">
        <v>2</v>
      </c>
      <c r="K120" s="41">
        <v>0</v>
      </c>
      <c r="L120" s="41">
        <v>2</v>
      </c>
      <c r="M120" s="41" t="s">
        <v>33</v>
      </c>
      <c r="N120" s="41">
        <v>9</v>
      </c>
      <c r="O120" s="41">
        <v>0</v>
      </c>
      <c r="P120" s="41">
        <v>1</v>
      </c>
      <c r="Q120" s="41">
        <v>9</v>
      </c>
      <c r="R120" s="41">
        <v>1</v>
      </c>
      <c r="S120" s="41">
        <v>9</v>
      </c>
      <c r="T120" s="41">
        <v>2</v>
      </c>
      <c r="U120" s="41">
        <v>1</v>
      </c>
      <c r="V120" s="41">
        <v>2</v>
      </c>
      <c r="W120" s="41">
        <v>2</v>
      </c>
      <c r="X120" s="41">
        <v>2</v>
      </c>
      <c r="Y120" s="41">
        <v>0</v>
      </c>
      <c r="Z120" s="41">
        <v>0</v>
      </c>
      <c r="AA120" s="41">
        <v>1</v>
      </c>
      <c r="AB120" s="42" t="s">
        <v>154</v>
      </c>
      <c r="AC120" s="39" t="s">
        <v>22</v>
      </c>
      <c r="AD120" s="43"/>
      <c r="AE120" s="43"/>
      <c r="AF120" s="43"/>
      <c r="AG120" s="115">
        <v>11.12</v>
      </c>
      <c r="AH120" s="115">
        <v>0</v>
      </c>
      <c r="AI120" s="115">
        <v>0</v>
      </c>
      <c r="AJ120" s="115">
        <v>0</v>
      </c>
      <c r="AK120" s="115">
        <v>0</v>
      </c>
      <c r="AL120" s="115">
        <v>0</v>
      </c>
      <c r="AM120" s="117">
        <v>0</v>
      </c>
      <c r="AN120" s="107" t="s">
        <v>140</v>
      </c>
    </row>
    <row r="121" spans="1:40" s="22" customFormat="1" ht="103.5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2</v>
      </c>
      <c r="Q121" s="48">
        <v>0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3</v>
      </c>
      <c r="Y121" s="48">
        <v>0</v>
      </c>
      <c r="Z121" s="48">
        <v>0</v>
      </c>
      <c r="AA121" s="48">
        <v>0</v>
      </c>
      <c r="AB121" s="52" t="s">
        <v>135</v>
      </c>
      <c r="AC121" s="50" t="s">
        <v>65</v>
      </c>
      <c r="AD121" s="51"/>
      <c r="AE121" s="51"/>
      <c r="AF121" s="51"/>
      <c r="AG121" s="86">
        <v>71629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7">
        <f>AG121</f>
        <v>71629</v>
      </c>
      <c r="AN121" s="107" t="s">
        <v>140</v>
      </c>
    </row>
    <row r="122" spans="1:40" s="22" customFormat="1" ht="33.75" customHeight="1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2</v>
      </c>
      <c r="Q122" s="48">
        <v>0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3</v>
      </c>
      <c r="Y122" s="48">
        <v>0</v>
      </c>
      <c r="Z122" s="48">
        <v>0</v>
      </c>
      <c r="AA122" s="48">
        <v>1</v>
      </c>
      <c r="AB122" s="52" t="s">
        <v>154</v>
      </c>
      <c r="AC122" s="50" t="s">
        <v>22</v>
      </c>
      <c r="AD122" s="51"/>
      <c r="AE122" s="51"/>
      <c r="AF122" s="51"/>
      <c r="AG122" s="95">
        <v>7.95</v>
      </c>
      <c r="AH122" s="95">
        <v>0</v>
      </c>
      <c r="AI122" s="95">
        <v>0</v>
      </c>
      <c r="AJ122" s="95">
        <v>0</v>
      </c>
      <c r="AK122" s="95">
        <v>0</v>
      </c>
      <c r="AL122" s="95">
        <v>0</v>
      </c>
      <c r="AM122" s="116">
        <v>7.95</v>
      </c>
      <c r="AN122" s="107" t="s">
        <v>140</v>
      </c>
    </row>
    <row r="123" spans="1:40" s="22" customFormat="1" ht="81.7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2</v>
      </c>
      <c r="Q123" s="48">
        <v>1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4</v>
      </c>
      <c r="Y123" s="48">
        <v>0</v>
      </c>
      <c r="Z123" s="48">
        <v>0</v>
      </c>
      <c r="AA123" s="48">
        <v>0</v>
      </c>
      <c r="AB123" s="52" t="s">
        <v>136</v>
      </c>
      <c r="AC123" s="50" t="s">
        <v>65</v>
      </c>
      <c r="AD123" s="51"/>
      <c r="AE123" s="51"/>
      <c r="AF123" s="51"/>
      <c r="AG123" s="86">
        <v>49174</v>
      </c>
      <c r="AH123" s="86">
        <v>0</v>
      </c>
      <c r="AI123" s="86">
        <v>0</v>
      </c>
      <c r="AJ123" s="86">
        <v>0</v>
      </c>
      <c r="AK123" s="86">
        <v>0</v>
      </c>
      <c r="AL123" s="86">
        <v>0</v>
      </c>
      <c r="AM123" s="87">
        <f>AG123</f>
        <v>49174</v>
      </c>
      <c r="AN123" s="107" t="s">
        <v>140</v>
      </c>
    </row>
    <row r="124" spans="1:40" s="22" customFormat="1" ht="33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2</v>
      </c>
      <c r="Q124" s="48">
        <v>1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4</v>
      </c>
      <c r="Y124" s="48">
        <v>0</v>
      </c>
      <c r="Z124" s="48">
        <v>0</v>
      </c>
      <c r="AA124" s="48">
        <v>1</v>
      </c>
      <c r="AB124" s="52" t="s">
        <v>154</v>
      </c>
      <c r="AC124" s="50" t="s">
        <v>22</v>
      </c>
      <c r="AD124" s="51"/>
      <c r="AE124" s="51"/>
      <c r="AF124" s="51"/>
      <c r="AG124" s="95">
        <v>7.74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  <c r="AM124" s="116">
        <v>7.74</v>
      </c>
      <c r="AN124" s="107" t="s">
        <v>140</v>
      </c>
    </row>
    <row r="125" spans="1:40" s="22" customFormat="1" ht="113.25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2</v>
      </c>
      <c r="Q125" s="48">
        <v>2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5</v>
      </c>
      <c r="Y125" s="48">
        <v>0</v>
      </c>
      <c r="Z125" s="48">
        <v>0</v>
      </c>
      <c r="AA125" s="48">
        <v>0</v>
      </c>
      <c r="AB125" s="52" t="s">
        <v>137</v>
      </c>
      <c r="AC125" s="50" t="s">
        <v>65</v>
      </c>
      <c r="AD125" s="51"/>
      <c r="AE125" s="51"/>
      <c r="AF125" s="51"/>
      <c r="AG125" s="86">
        <v>37729</v>
      </c>
      <c r="AH125" s="86">
        <v>0</v>
      </c>
      <c r="AI125" s="86">
        <v>0</v>
      </c>
      <c r="AJ125" s="86">
        <v>0</v>
      </c>
      <c r="AK125" s="86">
        <v>0</v>
      </c>
      <c r="AL125" s="86">
        <v>0</v>
      </c>
      <c r="AM125" s="87">
        <f>AG125</f>
        <v>37729</v>
      </c>
      <c r="AN125" s="107" t="s">
        <v>140</v>
      </c>
    </row>
    <row r="126" spans="1:40" s="22" customFormat="1" ht="33.75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2</v>
      </c>
      <c r="Q126" s="48">
        <v>2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5</v>
      </c>
      <c r="Y126" s="48">
        <v>0</v>
      </c>
      <c r="Z126" s="48">
        <v>0</v>
      </c>
      <c r="AA126" s="48">
        <v>1</v>
      </c>
      <c r="AB126" s="52" t="s">
        <v>154</v>
      </c>
      <c r="AC126" s="50" t="s">
        <v>22</v>
      </c>
      <c r="AD126" s="51"/>
      <c r="AE126" s="51"/>
      <c r="AF126" s="51"/>
      <c r="AG126" s="95">
        <v>7.74</v>
      </c>
      <c r="AH126" s="95">
        <v>0</v>
      </c>
      <c r="AI126" s="95">
        <v>0</v>
      </c>
      <c r="AJ126" s="95">
        <v>0</v>
      </c>
      <c r="AK126" s="95">
        <v>0</v>
      </c>
      <c r="AL126" s="95">
        <v>0</v>
      </c>
      <c r="AM126" s="116">
        <v>7.74</v>
      </c>
      <c r="AN126" s="107" t="s">
        <v>140</v>
      </c>
    </row>
    <row r="127" spans="1:40" s="22" customFormat="1" ht="51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>
        <v>2</v>
      </c>
      <c r="N127" s="48">
        <v>0</v>
      </c>
      <c r="O127" s="48">
        <v>0</v>
      </c>
      <c r="P127" s="48">
        <v>0</v>
      </c>
      <c r="Q127" s="48">
        <v>0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2</v>
      </c>
      <c r="Y127" s="48">
        <v>0</v>
      </c>
      <c r="Z127" s="48">
        <v>0</v>
      </c>
      <c r="AA127" s="48">
        <v>0</v>
      </c>
      <c r="AB127" s="52" t="s">
        <v>53</v>
      </c>
      <c r="AC127" s="50" t="s">
        <v>101</v>
      </c>
      <c r="AD127" s="51"/>
      <c r="AE127" s="51"/>
      <c r="AF127" s="51"/>
      <c r="AG127" s="67">
        <v>1</v>
      </c>
      <c r="AH127" s="67">
        <v>1</v>
      </c>
      <c r="AI127" s="67">
        <v>1</v>
      </c>
      <c r="AJ127" s="67">
        <v>1</v>
      </c>
      <c r="AK127" s="67">
        <v>1</v>
      </c>
      <c r="AL127" s="67">
        <v>1</v>
      </c>
      <c r="AM127" s="61">
        <v>1</v>
      </c>
      <c r="AN127" s="107" t="s">
        <v>140</v>
      </c>
    </row>
    <row r="128" spans="1:40" s="22" customFormat="1" ht="88.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2</v>
      </c>
      <c r="Q128" s="48">
        <v>7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6</v>
      </c>
      <c r="Y128" s="48">
        <v>0</v>
      </c>
      <c r="Z128" s="48">
        <v>0</v>
      </c>
      <c r="AA128" s="48">
        <v>0</v>
      </c>
      <c r="AB128" s="109" t="s">
        <v>138</v>
      </c>
      <c r="AC128" s="50" t="s">
        <v>65</v>
      </c>
      <c r="AD128" s="51"/>
      <c r="AE128" s="51"/>
      <c r="AF128" s="51"/>
      <c r="AG128" s="86">
        <v>655295</v>
      </c>
      <c r="AH128" s="86">
        <v>0</v>
      </c>
      <c r="AI128" s="86">
        <v>0</v>
      </c>
      <c r="AJ128" s="86">
        <v>0</v>
      </c>
      <c r="AK128" s="86">
        <v>0</v>
      </c>
      <c r="AL128" s="86">
        <v>0</v>
      </c>
      <c r="AM128" s="87">
        <f>AG128</f>
        <v>655295</v>
      </c>
      <c r="AN128" s="107" t="s">
        <v>140</v>
      </c>
    </row>
    <row r="129" spans="1:40" s="23" customFormat="1" ht="37.5" customHeight="1">
      <c r="A129" s="41">
        <v>8</v>
      </c>
      <c r="B129" s="41">
        <v>0</v>
      </c>
      <c r="C129" s="41">
        <v>7</v>
      </c>
      <c r="D129" s="41">
        <v>0</v>
      </c>
      <c r="E129" s="41">
        <v>5</v>
      </c>
      <c r="F129" s="41">
        <v>0</v>
      </c>
      <c r="G129" s="41">
        <v>3</v>
      </c>
      <c r="H129" s="41">
        <v>1</v>
      </c>
      <c r="I129" s="41">
        <v>9</v>
      </c>
      <c r="J129" s="41">
        <v>2</v>
      </c>
      <c r="K129" s="41">
        <v>0</v>
      </c>
      <c r="L129" s="41">
        <v>2</v>
      </c>
      <c r="M129" s="41" t="s">
        <v>33</v>
      </c>
      <c r="N129" s="41">
        <v>9</v>
      </c>
      <c r="O129" s="41">
        <v>0</v>
      </c>
      <c r="P129" s="41">
        <v>2</v>
      </c>
      <c r="Q129" s="41">
        <v>7</v>
      </c>
      <c r="R129" s="41">
        <v>1</v>
      </c>
      <c r="S129" s="41">
        <v>9</v>
      </c>
      <c r="T129" s="41">
        <v>2</v>
      </c>
      <c r="U129" s="41">
        <v>1</v>
      </c>
      <c r="V129" s="41">
        <v>2</v>
      </c>
      <c r="W129" s="41">
        <v>2</v>
      </c>
      <c r="X129" s="41">
        <v>6</v>
      </c>
      <c r="Y129" s="41">
        <v>0</v>
      </c>
      <c r="Z129" s="41">
        <v>0</v>
      </c>
      <c r="AA129" s="41">
        <v>1</v>
      </c>
      <c r="AB129" s="105" t="s">
        <v>155</v>
      </c>
      <c r="AC129" s="39" t="s">
        <v>22</v>
      </c>
      <c r="AD129" s="43"/>
      <c r="AE129" s="43"/>
      <c r="AF129" s="43"/>
      <c r="AG129" s="115">
        <v>26.32</v>
      </c>
      <c r="AH129" s="115">
        <v>0</v>
      </c>
      <c r="AI129" s="115">
        <v>0</v>
      </c>
      <c r="AJ129" s="115">
        <v>0</v>
      </c>
      <c r="AK129" s="115">
        <v>0</v>
      </c>
      <c r="AL129" s="115">
        <v>0</v>
      </c>
      <c r="AM129" s="117">
        <v>26.32</v>
      </c>
      <c r="AN129" s="107" t="s">
        <v>140</v>
      </c>
    </row>
    <row r="130" spans="1:40" s="130" customFormat="1" ht="78.75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2</v>
      </c>
      <c r="Q130" s="48">
        <v>6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7</v>
      </c>
      <c r="Y130" s="48">
        <v>0</v>
      </c>
      <c r="Z130" s="48">
        <v>0</v>
      </c>
      <c r="AA130" s="48">
        <v>0</v>
      </c>
      <c r="AB130" s="127" t="s">
        <v>168</v>
      </c>
      <c r="AC130" s="128" t="s">
        <v>65</v>
      </c>
      <c r="AD130" s="128"/>
      <c r="AE130" s="128"/>
      <c r="AF130" s="128"/>
      <c r="AG130" s="129">
        <v>60000</v>
      </c>
      <c r="AH130" s="129">
        <v>0</v>
      </c>
      <c r="AI130" s="129">
        <v>0</v>
      </c>
      <c r="AJ130" s="129">
        <v>0</v>
      </c>
      <c r="AK130" s="129">
        <v>0</v>
      </c>
      <c r="AL130" s="129">
        <v>0</v>
      </c>
      <c r="AM130" s="129">
        <f>AG130</f>
        <v>60000</v>
      </c>
      <c r="AN130" s="128"/>
    </row>
    <row r="131" spans="1:40" s="130" customFormat="1" ht="24.75" customHeight="1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2</v>
      </c>
      <c r="Q131" s="48">
        <v>6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7</v>
      </c>
      <c r="Y131" s="48">
        <v>0</v>
      </c>
      <c r="Z131" s="48">
        <v>0</v>
      </c>
      <c r="AA131" s="48">
        <v>1</v>
      </c>
      <c r="AB131" s="128" t="s">
        <v>66</v>
      </c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</row>
    <row r="132" spans="1:40" s="130" customFormat="1" ht="78.75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>
        <v>1</v>
      </c>
      <c r="N132" s="48">
        <v>9</v>
      </c>
      <c r="O132" s="48">
        <v>0</v>
      </c>
      <c r="P132" s="48">
        <v>1</v>
      </c>
      <c r="Q132" s="48">
        <v>8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8</v>
      </c>
      <c r="Y132" s="48">
        <v>0</v>
      </c>
      <c r="Z132" s="48">
        <v>0</v>
      </c>
      <c r="AA132" s="48">
        <v>0</v>
      </c>
      <c r="AB132" s="127" t="s">
        <v>169</v>
      </c>
      <c r="AC132" s="128" t="s">
        <v>65</v>
      </c>
      <c r="AD132" s="128"/>
      <c r="AE132" s="128"/>
      <c r="AF132" s="128"/>
      <c r="AG132" s="129">
        <v>1296000</v>
      </c>
      <c r="AH132" s="129">
        <v>0</v>
      </c>
      <c r="AI132" s="129">
        <v>0</v>
      </c>
      <c r="AJ132" s="129">
        <v>0</v>
      </c>
      <c r="AK132" s="129">
        <v>0</v>
      </c>
      <c r="AL132" s="129">
        <v>0</v>
      </c>
      <c r="AM132" s="129">
        <f>AG132</f>
        <v>1296000</v>
      </c>
      <c r="AN132" s="128"/>
    </row>
    <row r="133" spans="1:40" s="130" customFormat="1" ht="20.2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>
        <v>1</v>
      </c>
      <c r="N133" s="48">
        <v>9</v>
      </c>
      <c r="O133" s="48">
        <v>0</v>
      </c>
      <c r="P133" s="48">
        <v>1</v>
      </c>
      <c r="Q133" s="48">
        <v>8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8</v>
      </c>
      <c r="Y133" s="48">
        <v>0</v>
      </c>
      <c r="Z133" s="48">
        <v>0</v>
      </c>
      <c r="AA133" s="48">
        <v>1</v>
      </c>
      <c r="AB133" s="128" t="s">
        <v>66</v>
      </c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</row>
    <row r="134" spans="1:40" s="130" customFormat="1" ht="110.25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2</v>
      </c>
      <c r="Q134" s="48">
        <v>0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9</v>
      </c>
      <c r="Y134" s="48">
        <v>0</v>
      </c>
      <c r="Z134" s="48">
        <v>0</v>
      </c>
      <c r="AA134" s="48">
        <v>0</v>
      </c>
      <c r="AB134" s="127" t="s">
        <v>170</v>
      </c>
      <c r="AC134" s="128" t="s">
        <v>65</v>
      </c>
      <c r="AD134" s="128"/>
      <c r="AE134" s="128"/>
      <c r="AF134" s="128"/>
      <c r="AG134" s="129">
        <v>1142162.55</v>
      </c>
      <c r="AH134" s="129">
        <v>0</v>
      </c>
      <c r="AI134" s="129">
        <v>0</v>
      </c>
      <c r="AJ134" s="129">
        <v>0</v>
      </c>
      <c r="AK134" s="129">
        <v>0</v>
      </c>
      <c r="AL134" s="129">
        <v>0</v>
      </c>
      <c r="AM134" s="129">
        <f>AG134</f>
        <v>1142162.55</v>
      </c>
      <c r="AN134" s="128"/>
    </row>
    <row r="135" spans="1:40" s="130" customFormat="1" ht="15.75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2</v>
      </c>
      <c r="Q135" s="48">
        <v>0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9</v>
      </c>
      <c r="Y135" s="48">
        <v>0</v>
      </c>
      <c r="Z135" s="48">
        <v>0</v>
      </c>
      <c r="AA135" s="48">
        <v>1</v>
      </c>
      <c r="AB135" s="128" t="s">
        <v>66</v>
      </c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</row>
    <row r="136" spans="1:40" s="130" customFormat="1" ht="94.5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2</v>
      </c>
      <c r="Q136" s="48">
        <v>1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1</v>
      </c>
      <c r="Y136" s="48">
        <v>0</v>
      </c>
      <c r="Z136" s="48">
        <v>0</v>
      </c>
      <c r="AA136" s="48">
        <v>0</v>
      </c>
      <c r="AB136" s="127" t="s">
        <v>171</v>
      </c>
      <c r="AC136" s="128" t="s">
        <v>65</v>
      </c>
      <c r="AD136" s="128"/>
      <c r="AE136" s="128"/>
      <c r="AF136" s="128"/>
      <c r="AG136" s="129">
        <v>798200.34</v>
      </c>
      <c r="AH136" s="129">
        <v>0</v>
      </c>
      <c r="AI136" s="129">
        <v>0</v>
      </c>
      <c r="AJ136" s="129">
        <v>0</v>
      </c>
      <c r="AK136" s="129">
        <v>0</v>
      </c>
      <c r="AL136" s="129">
        <v>0</v>
      </c>
      <c r="AM136" s="129">
        <f>AG136</f>
        <v>798200.34</v>
      </c>
      <c r="AN136" s="128"/>
    </row>
    <row r="137" spans="1:40" s="130" customFormat="1" ht="15.75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2</v>
      </c>
      <c r="Q137" s="48">
        <v>1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1</v>
      </c>
      <c r="Y137" s="48">
        <v>0</v>
      </c>
      <c r="Z137" s="48">
        <v>0</v>
      </c>
      <c r="AA137" s="48">
        <v>1</v>
      </c>
      <c r="AB137" s="128" t="s">
        <v>66</v>
      </c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</row>
    <row r="138" spans="1:40" s="130" customFormat="1" ht="110.25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2</v>
      </c>
      <c r="Q138" s="48">
        <v>2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1</v>
      </c>
      <c r="Z138" s="48">
        <v>0</v>
      </c>
      <c r="AA138" s="48">
        <v>0</v>
      </c>
      <c r="AB138" s="131" t="s">
        <v>172</v>
      </c>
      <c r="AC138" s="128" t="s">
        <v>65</v>
      </c>
      <c r="AD138" s="128"/>
      <c r="AE138" s="128"/>
      <c r="AF138" s="128"/>
      <c r="AG138" s="129">
        <v>637763.82999999996</v>
      </c>
      <c r="AH138" s="129">
        <v>0</v>
      </c>
      <c r="AI138" s="129">
        <v>0</v>
      </c>
      <c r="AJ138" s="129">
        <v>0</v>
      </c>
      <c r="AK138" s="129">
        <v>0</v>
      </c>
      <c r="AL138" s="129">
        <v>0</v>
      </c>
      <c r="AM138" s="129">
        <f>AG138</f>
        <v>637763.82999999996</v>
      </c>
      <c r="AN138" s="128"/>
    </row>
    <row r="139" spans="1:40" s="130" customFormat="1" ht="15.75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2</v>
      </c>
      <c r="Q139" s="48">
        <v>2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1</v>
      </c>
      <c r="Z139" s="48">
        <v>0</v>
      </c>
      <c r="AA139" s="48">
        <v>1</v>
      </c>
      <c r="AB139" s="128" t="s">
        <v>66</v>
      </c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</row>
    <row r="140" spans="1:40" s="130" customFormat="1" ht="78.75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1</v>
      </c>
      <c r="Q140" s="48">
        <v>9</v>
      </c>
      <c r="R140" s="48">
        <v>1</v>
      </c>
      <c r="S140" s="48">
        <v>9</v>
      </c>
      <c r="T140" s="48">
        <v>2</v>
      </c>
      <c r="U140" s="48">
        <v>2</v>
      </c>
      <c r="V140" s="48">
        <v>2</v>
      </c>
      <c r="W140" s="48">
        <v>2</v>
      </c>
      <c r="X140" s="48">
        <v>1</v>
      </c>
      <c r="Y140" s="48">
        <v>2</v>
      </c>
      <c r="Z140" s="48">
        <v>0</v>
      </c>
      <c r="AA140" s="48">
        <v>0</v>
      </c>
      <c r="AB140" s="127" t="s">
        <v>173</v>
      </c>
      <c r="AC140" s="128" t="s">
        <v>65</v>
      </c>
      <c r="AD140" s="128"/>
      <c r="AE140" s="128"/>
      <c r="AF140" s="128"/>
      <c r="AG140" s="129">
        <v>1500000</v>
      </c>
      <c r="AH140" s="129">
        <v>0</v>
      </c>
      <c r="AI140" s="129">
        <v>0</v>
      </c>
      <c r="AJ140" s="129">
        <v>0</v>
      </c>
      <c r="AK140" s="129">
        <v>0</v>
      </c>
      <c r="AL140" s="129">
        <v>0</v>
      </c>
      <c r="AM140" s="129">
        <f>AG140</f>
        <v>1500000</v>
      </c>
      <c r="AN140" s="128"/>
    </row>
    <row r="141" spans="1:40" s="130" customFormat="1" ht="15.75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1</v>
      </c>
      <c r="Q141" s="48">
        <v>9</v>
      </c>
      <c r="R141" s="48">
        <v>1</v>
      </c>
      <c r="S141" s="48">
        <v>9</v>
      </c>
      <c r="T141" s="48">
        <v>2</v>
      </c>
      <c r="U141" s="48">
        <v>2</v>
      </c>
      <c r="V141" s="48">
        <v>2</v>
      </c>
      <c r="W141" s="48">
        <v>2</v>
      </c>
      <c r="X141" s="48">
        <v>1</v>
      </c>
      <c r="Y141" s="48">
        <v>2</v>
      </c>
      <c r="Z141" s="48">
        <v>0</v>
      </c>
      <c r="AA141" s="48">
        <v>1</v>
      </c>
      <c r="AB141" s="128" t="s">
        <v>66</v>
      </c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</row>
    <row r="142" spans="1:40" s="130" customFormat="1" ht="78.75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2</v>
      </c>
      <c r="Q142" s="48">
        <v>7</v>
      </c>
      <c r="R142" s="48">
        <v>1</v>
      </c>
      <c r="S142" s="48">
        <v>9</v>
      </c>
      <c r="T142" s="48">
        <v>2</v>
      </c>
      <c r="U142" s="48">
        <v>2</v>
      </c>
      <c r="V142" s="48">
        <v>2</v>
      </c>
      <c r="W142" s="48">
        <v>2</v>
      </c>
      <c r="X142" s="48">
        <v>1</v>
      </c>
      <c r="Y142" s="48">
        <v>3</v>
      </c>
      <c r="Z142" s="48">
        <v>0</v>
      </c>
      <c r="AA142" s="48">
        <v>0</v>
      </c>
      <c r="AB142" s="127" t="s">
        <v>174</v>
      </c>
      <c r="AC142" s="128" t="s">
        <v>65</v>
      </c>
      <c r="AD142" s="128"/>
      <c r="AE142" s="128"/>
      <c r="AF142" s="128"/>
      <c r="AG142" s="129">
        <v>1500000</v>
      </c>
      <c r="AH142" s="129">
        <v>0</v>
      </c>
      <c r="AI142" s="129">
        <v>0</v>
      </c>
      <c r="AJ142" s="129">
        <v>0</v>
      </c>
      <c r="AK142" s="129">
        <v>0</v>
      </c>
      <c r="AL142" s="129">
        <v>0</v>
      </c>
      <c r="AM142" s="129">
        <f>AG142</f>
        <v>1500000</v>
      </c>
      <c r="AN142" s="128"/>
    </row>
    <row r="143" spans="1:40" s="130" customFormat="1" ht="15.75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2</v>
      </c>
      <c r="Q143" s="48">
        <v>7</v>
      </c>
      <c r="R143" s="48">
        <v>1</v>
      </c>
      <c r="S143" s="48">
        <v>9</v>
      </c>
      <c r="T143" s="48">
        <v>2</v>
      </c>
      <c r="U143" s="48">
        <v>2</v>
      </c>
      <c r="V143" s="48">
        <v>2</v>
      </c>
      <c r="W143" s="48">
        <v>2</v>
      </c>
      <c r="X143" s="48">
        <v>1</v>
      </c>
      <c r="Y143" s="48">
        <v>3</v>
      </c>
      <c r="Z143" s="48">
        <v>0</v>
      </c>
      <c r="AA143" s="48">
        <v>1</v>
      </c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</row>
    <row r="144" spans="1:40" s="121" customFormat="1" ht="47.25" customHeight="1">
      <c r="A144" s="124">
        <v>8</v>
      </c>
      <c r="B144" s="124">
        <v>0</v>
      </c>
      <c r="C144" s="124">
        <v>7</v>
      </c>
      <c r="D144" s="124">
        <v>0</v>
      </c>
      <c r="E144" s="124">
        <v>4</v>
      </c>
      <c r="F144" s="124">
        <v>1</v>
      </c>
      <c r="G144" s="124">
        <v>2</v>
      </c>
      <c r="H144" s="124">
        <v>1</v>
      </c>
      <c r="I144" s="124">
        <v>9</v>
      </c>
      <c r="J144" s="124">
        <v>3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24">
        <v>0</v>
      </c>
      <c r="Q144" s="124">
        <v>0</v>
      </c>
      <c r="R144" s="124">
        <v>1</v>
      </c>
      <c r="S144" s="124">
        <v>9</v>
      </c>
      <c r="T144" s="122">
        <v>3</v>
      </c>
      <c r="U144" s="122">
        <v>3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19" t="s">
        <v>175</v>
      </c>
      <c r="AC144" s="120" t="s">
        <v>65</v>
      </c>
      <c r="AD144" s="120"/>
      <c r="AE144" s="120"/>
      <c r="AF144" s="120"/>
      <c r="AG144" s="126">
        <f>AG145</f>
        <v>40000</v>
      </c>
      <c r="AH144" s="126">
        <v>0</v>
      </c>
      <c r="AI144" s="126">
        <v>0</v>
      </c>
      <c r="AJ144" s="126">
        <v>0</v>
      </c>
      <c r="AK144" s="126">
        <v>0</v>
      </c>
      <c r="AL144" s="126">
        <v>0</v>
      </c>
      <c r="AM144" s="126">
        <f>AM145</f>
        <v>40000</v>
      </c>
      <c r="AN144" s="120"/>
    </row>
    <row r="145" spans="1:40" s="130" customFormat="1" ht="63">
      <c r="A145" s="132">
        <v>8</v>
      </c>
      <c r="B145" s="132">
        <v>0</v>
      </c>
      <c r="C145" s="132">
        <v>7</v>
      </c>
      <c r="D145" s="132">
        <v>0</v>
      </c>
      <c r="E145" s="132">
        <v>4</v>
      </c>
      <c r="F145" s="132">
        <v>1</v>
      </c>
      <c r="G145" s="132">
        <v>2</v>
      </c>
      <c r="H145" s="132">
        <v>1</v>
      </c>
      <c r="I145" s="132">
        <v>9</v>
      </c>
      <c r="J145" s="132">
        <v>3</v>
      </c>
      <c r="K145" s="132">
        <v>0</v>
      </c>
      <c r="L145" s="132">
        <v>1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1</v>
      </c>
      <c r="S145" s="132">
        <v>9</v>
      </c>
      <c r="T145" s="133">
        <v>3</v>
      </c>
      <c r="U145" s="133">
        <v>3</v>
      </c>
      <c r="V145" s="133">
        <v>1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27" t="s">
        <v>176</v>
      </c>
      <c r="AC145" s="128" t="s">
        <v>65</v>
      </c>
      <c r="AD145" s="128"/>
      <c r="AE145" s="128"/>
      <c r="AF145" s="128"/>
      <c r="AG145" s="129">
        <f>AG146</f>
        <v>40000</v>
      </c>
      <c r="AH145" s="129">
        <v>0</v>
      </c>
      <c r="AI145" s="129">
        <v>0</v>
      </c>
      <c r="AJ145" s="129">
        <v>0</v>
      </c>
      <c r="AK145" s="129">
        <v>0</v>
      </c>
      <c r="AL145" s="129">
        <v>0</v>
      </c>
      <c r="AM145" s="129">
        <f>AM146</f>
        <v>40000</v>
      </c>
      <c r="AN145" s="128"/>
    </row>
    <row r="146" spans="1:40" s="130" customFormat="1" ht="45.75" customHeight="1">
      <c r="A146" s="132">
        <v>8</v>
      </c>
      <c r="B146" s="132">
        <v>0</v>
      </c>
      <c r="C146" s="132">
        <v>7</v>
      </c>
      <c r="D146" s="132">
        <v>0</v>
      </c>
      <c r="E146" s="132">
        <v>4</v>
      </c>
      <c r="F146" s="132">
        <v>1</v>
      </c>
      <c r="G146" s="132">
        <v>2</v>
      </c>
      <c r="H146" s="132">
        <v>1</v>
      </c>
      <c r="I146" s="132">
        <v>9</v>
      </c>
      <c r="J146" s="132">
        <v>3</v>
      </c>
      <c r="K146" s="132">
        <v>0</v>
      </c>
      <c r="L146" s="132">
        <v>1</v>
      </c>
      <c r="M146" s="132" t="s">
        <v>33</v>
      </c>
      <c r="N146" s="132">
        <v>0</v>
      </c>
      <c r="O146" s="132">
        <v>8</v>
      </c>
      <c r="P146" s="132">
        <v>6</v>
      </c>
      <c r="Q146" s="132">
        <v>0</v>
      </c>
      <c r="R146" s="132">
        <v>1</v>
      </c>
      <c r="S146" s="132">
        <v>9</v>
      </c>
      <c r="T146" s="133">
        <v>3</v>
      </c>
      <c r="U146" s="133">
        <v>3</v>
      </c>
      <c r="V146" s="133">
        <v>1</v>
      </c>
      <c r="W146" s="133">
        <v>1</v>
      </c>
      <c r="X146" s="133">
        <v>1</v>
      </c>
      <c r="Y146" s="133">
        <v>0</v>
      </c>
      <c r="Z146" s="133">
        <v>0</v>
      </c>
      <c r="AA146" s="133">
        <v>0</v>
      </c>
      <c r="AB146" s="127" t="s">
        <v>177</v>
      </c>
      <c r="AC146" s="128" t="s">
        <v>65</v>
      </c>
      <c r="AD146" s="128"/>
      <c r="AE146" s="128"/>
      <c r="AF146" s="128"/>
      <c r="AG146" s="129">
        <v>40000</v>
      </c>
      <c r="AH146" s="129">
        <v>0</v>
      </c>
      <c r="AI146" s="129">
        <v>0</v>
      </c>
      <c r="AJ146" s="129">
        <v>0</v>
      </c>
      <c r="AK146" s="129">
        <v>0</v>
      </c>
      <c r="AL146" s="129">
        <v>0</v>
      </c>
      <c r="AM146" s="129">
        <f>AG146</f>
        <v>40000</v>
      </c>
      <c r="AN146" s="128"/>
    </row>
    <row r="147" spans="1:40" s="130" customFormat="1" ht="15.75">
      <c r="A147" s="132">
        <v>8</v>
      </c>
      <c r="B147" s="132">
        <v>0</v>
      </c>
      <c r="C147" s="132">
        <v>7</v>
      </c>
      <c r="D147" s="132">
        <v>0</v>
      </c>
      <c r="E147" s="132">
        <v>4</v>
      </c>
      <c r="F147" s="132">
        <v>1</v>
      </c>
      <c r="G147" s="132">
        <v>2</v>
      </c>
      <c r="H147" s="132">
        <v>1</v>
      </c>
      <c r="I147" s="132">
        <v>9</v>
      </c>
      <c r="J147" s="132">
        <v>3</v>
      </c>
      <c r="K147" s="132">
        <v>0</v>
      </c>
      <c r="L147" s="132">
        <v>1</v>
      </c>
      <c r="M147" s="132" t="s">
        <v>33</v>
      </c>
      <c r="N147" s="132">
        <v>0</v>
      </c>
      <c r="O147" s="132">
        <v>8</v>
      </c>
      <c r="P147" s="132">
        <v>6</v>
      </c>
      <c r="Q147" s="132">
        <v>0</v>
      </c>
      <c r="R147" s="132">
        <v>1</v>
      </c>
      <c r="S147" s="132">
        <v>9</v>
      </c>
      <c r="T147" s="133">
        <v>3</v>
      </c>
      <c r="U147" s="133">
        <v>3</v>
      </c>
      <c r="V147" s="133">
        <v>1</v>
      </c>
      <c r="W147" s="133">
        <v>1</v>
      </c>
      <c r="X147" s="133">
        <v>1</v>
      </c>
      <c r="Y147" s="133">
        <v>0</v>
      </c>
      <c r="Z147" s="133">
        <v>0</v>
      </c>
      <c r="AA147" s="133">
        <v>1</v>
      </c>
      <c r="AB147" s="128" t="s">
        <v>66</v>
      </c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</row>
    <row r="148" spans="1:40" s="130" customFormat="1" ht="47.25">
      <c r="A148" s="132">
        <v>8</v>
      </c>
      <c r="B148" s="132">
        <v>0</v>
      </c>
      <c r="C148" s="132">
        <v>7</v>
      </c>
      <c r="D148" s="132">
        <v>0</v>
      </c>
      <c r="E148" s="132">
        <v>4</v>
      </c>
      <c r="F148" s="132">
        <v>1</v>
      </c>
      <c r="G148" s="132">
        <v>2</v>
      </c>
      <c r="H148" s="132">
        <v>1</v>
      </c>
      <c r="I148" s="132">
        <v>9</v>
      </c>
      <c r="J148" s="132">
        <v>3</v>
      </c>
      <c r="K148" s="132">
        <v>0</v>
      </c>
      <c r="L148" s="132">
        <v>1</v>
      </c>
      <c r="M148" s="132">
        <v>1</v>
      </c>
      <c r="N148" s="132">
        <v>0</v>
      </c>
      <c r="O148" s="132">
        <v>8</v>
      </c>
      <c r="P148" s="132">
        <v>6</v>
      </c>
      <c r="Q148" s="132">
        <v>0</v>
      </c>
      <c r="R148" s="132">
        <v>1</v>
      </c>
      <c r="S148" s="132">
        <v>9</v>
      </c>
      <c r="T148" s="133">
        <v>3</v>
      </c>
      <c r="U148" s="133">
        <v>3</v>
      </c>
      <c r="V148" s="133">
        <v>1</v>
      </c>
      <c r="W148" s="133">
        <v>0</v>
      </c>
      <c r="X148" s="133">
        <v>1</v>
      </c>
      <c r="Y148" s="133">
        <v>2</v>
      </c>
      <c r="Z148" s="133">
        <v>0</v>
      </c>
      <c r="AA148" s="133">
        <v>0</v>
      </c>
      <c r="AB148" s="127" t="s">
        <v>178</v>
      </c>
      <c r="AC148" s="128" t="s">
        <v>65</v>
      </c>
      <c r="AD148" s="128"/>
      <c r="AE148" s="128"/>
      <c r="AF148" s="128"/>
      <c r="AG148" s="129"/>
      <c r="AH148" s="129"/>
      <c r="AI148" s="129"/>
      <c r="AJ148" s="129"/>
      <c r="AK148" s="129"/>
      <c r="AL148" s="129"/>
      <c r="AM148" s="129"/>
      <c r="AN148" s="128"/>
    </row>
    <row r="149" spans="1:40" s="130" customFormat="1" ht="15.75">
      <c r="A149" s="132">
        <v>8</v>
      </c>
      <c r="B149" s="132">
        <v>0</v>
      </c>
      <c r="C149" s="132">
        <v>7</v>
      </c>
      <c r="D149" s="132">
        <v>0</v>
      </c>
      <c r="E149" s="132">
        <v>4</v>
      </c>
      <c r="F149" s="132">
        <v>1</v>
      </c>
      <c r="G149" s="132">
        <v>2</v>
      </c>
      <c r="H149" s="132">
        <v>1</v>
      </c>
      <c r="I149" s="132">
        <v>9</v>
      </c>
      <c r="J149" s="132">
        <v>3</v>
      </c>
      <c r="K149" s="132">
        <v>0</v>
      </c>
      <c r="L149" s="132">
        <v>1</v>
      </c>
      <c r="M149" s="132">
        <v>1</v>
      </c>
      <c r="N149" s="132">
        <v>0</v>
      </c>
      <c r="O149" s="132">
        <v>8</v>
      </c>
      <c r="P149" s="132">
        <v>6</v>
      </c>
      <c r="Q149" s="132">
        <v>0</v>
      </c>
      <c r="R149" s="132">
        <v>1</v>
      </c>
      <c r="S149" s="132">
        <v>9</v>
      </c>
      <c r="T149" s="133">
        <v>3</v>
      </c>
      <c r="U149" s="133">
        <v>3</v>
      </c>
      <c r="V149" s="133">
        <v>1</v>
      </c>
      <c r="W149" s="133">
        <v>0</v>
      </c>
      <c r="X149" s="133">
        <v>1</v>
      </c>
      <c r="Y149" s="133">
        <v>2</v>
      </c>
      <c r="Z149" s="133">
        <v>0</v>
      </c>
      <c r="AA149" s="133">
        <v>1</v>
      </c>
      <c r="AB149" s="128" t="s">
        <v>66</v>
      </c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</row>
    <row r="150" spans="1:40" s="121" customFormat="1" ht="31.5">
      <c r="A150" s="124">
        <v>8</v>
      </c>
      <c r="B150" s="124">
        <v>0</v>
      </c>
      <c r="C150" s="124">
        <v>7</v>
      </c>
      <c r="D150" s="124">
        <v>1</v>
      </c>
      <c r="E150" s="124">
        <v>0</v>
      </c>
      <c r="F150" s="124">
        <v>0</v>
      </c>
      <c r="G150" s="124">
        <v>4</v>
      </c>
      <c r="H150" s="124">
        <v>1</v>
      </c>
      <c r="I150" s="124">
        <v>9</v>
      </c>
      <c r="J150" s="124">
        <v>4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24">
        <v>0</v>
      </c>
      <c r="Q150" s="124">
        <v>0</v>
      </c>
      <c r="R150" s="124">
        <v>1</v>
      </c>
      <c r="S150" s="124">
        <v>9</v>
      </c>
      <c r="T150" s="122">
        <v>4</v>
      </c>
      <c r="U150" s="122">
        <v>4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19" t="s">
        <v>179</v>
      </c>
      <c r="AC150" s="120"/>
      <c r="AD150" s="120"/>
      <c r="AE150" s="120"/>
      <c r="AF150" s="120"/>
      <c r="AG150" s="126">
        <f>AG151</f>
        <v>3038972.9</v>
      </c>
      <c r="AH150" s="126">
        <v>0</v>
      </c>
      <c r="AI150" s="126">
        <v>0</v>
      </c>
      <c r="AJ150" s="126">
        <v>0</v>
      </c>
      <c r="AK150" s="126">
        <v>0</v>
      </c>
      <c r="AL150" s="126">
        <v>0</v>
      </c>
      <c r="AM150" s="126">
        <f>AM151</f>
        <v>3038972.9</v>
      </c>
      <c r="AN150" s="120"/>
    </row>
    <row r="151" spans="1:40" s="130" customFormat="1" ht="31.5">
      <c r="A151" s="132">
        <v>8</v>
      </c>
      <c r="B151" s="132">
        <v>0</v>
      </c>
      <c r="C151" s="132">
        <v>7</v>
      </c>
      <c r="D151" s="132">
        <v>1</v>
      </c>
      <c r="E151" s="132">
        <v>0</v>
      </c>
      <c r="F151" s="132">
        <v>0</v>
      </c>
      <c r="G151" s="132">
        <v>4</v>
      </c>
      <c r="H151" s="132">
        <v>1</v>
      </c>
      <c r="I151" s="132">
        <v>9</v>
      </c>
      <c r="J151" s="132">
        <v>4</v>
      </c>
      <c r="K151" s="132">
        <v>0</v>
      </c>
      <c r="L151" s="132">
        <v>1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1</v>
      </c>
      <c r="S151" s="132">
        <v>9</v>
      </c>
      <c r="T151" s="133">
        <v>4</v>
      </c>
      <c r="U151" s="133">
        <v>4</v>
      </c>
      <c r="V151" s="133">
        <v>1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27" t="s">
        <v>180</v>
      </c>
      <c r="AC151" s="128" t="s">
        <v>65</v>
      </c>
      <c r="AD151" s="128"/>
      <c r="AE151" s="128"/>
      <c r="AF151" s="128"/>
      <c r="AG151" s="129">
        <f>AG152+AG154</f>
        <v>3038972.9</v>
      </c>
      <c r="AH151" s="129">
        <v>0</v>
      </c>
      <c r="AI151" s="129">
        <v>0</v>
      </c>
      <c r="AJ151" s="129">
        <v>0</v>
      </c>
      <c r="AK151" s="129">
        <v>0</v>
      </c>
      <c r="AL151" s="129">
        <v>0</v>
      </c>
      <c r="AM151" s="129">
        <f>AM152+AM154</f>
        <v>3038972.9</v>
      </c>
      <c r="AN151" s="128"/>
    </row>
    <row r="152" spans="1:40" s="130" customFormat="1" ht="63">
      <c r="A152" s="132">
        <v>8</v>
      </c>
      <c r="B152" s="132">
        <v>0</v>
      </c>
      <c r="C152" s="132">
        <v>7</v>
      </c>
      <c r="D152" s="132">
        <v>1</v>
      </c>
      <c r="E152" s="132">
        <v>0</v>
      </c>
      <c r="F152" s="132">
        <v>0</v>
      </c>
      <c r="G152" s="132">
        <v>4</v>
      </c>
      <c r="H152" s="132">
        <v>1</v>
      </c>
      <c r="I152" s="132">
        <v>9</v>
      </c>
      <c r="J152" s="132">
        <v>4</v>
      </c>
      <c r="K152" s="132">
        <v>0</v>
      </c>
      <c r="L152" s="132">
        <v>1</v>
      </c>
      <c r="M152" s="132" t="s">
        <v>33</v>
      </c>
      <c r="N152" s="132">
        <v>0</v>
      </c>
      <c r="O152" s="132">
        <v>2</v>
      </c>
      <c r="P152" s="132">
        <v>9</v>
      </c>
      <c r="Q152" s="132">
        <v>0</v>
      </c>
      <c r="R152" s="132">
        <v>1</v>
      </c>
      <c r="S152" s="132">
        <v>9</v>
      </c>
      <c r="T152" s="133">
        <v>4</v>
      </c>
      <c r="U152" s="133">
        <v>4</v>
      </c>
      <c r="V152" s="133">
        <v>1</v>
      </c>
      <c r="W152" s="133">
        <v>1</v>
      </c>
      <c r="X152" s="133">
        <v>1</v>
      </c>
      <c r="Y152" s="133">
        <v>0</v>
      </c>
      <c r="Z152" s="133">
        <v>0</v>
      </c>
      <c r="AA152" s="133">
        <v>0</v>
      </c>
      <c r="AB152" s="127" t="s">
        <v>181</v>
      </c>
      <c r="AC152" s="128" t="s">
        <v>65</v>
      </c>
      <c r="AD152" s="128"/>
      <c r="AE152" s="128"/>
      <c r="AF152" s="128"/>
      <c r="AG152" s="129">
        <v>607792.9</v>
      </c>
      <c r="AH152" s="129">
        <v>0</v>
      </c>
      <c r="AI152" s="129">
        <v>0</v>
      </c>
      <c r="AJ152" s="129">
        <v>0</v>
      </c>
      <c r="AK152" s="129">
        <v>0</v>
      </c>
      <c r="AL152" s="129">
        <v>0</v>
      </c>
      <c r="AM152" s="129">
        <f>AG152</f>
        <v>607792.9</v>
      </c>
      <c r="AN152" s="128"/>
    </row>
    <row r="153" spans="1:40" s="130" customFormat="1" ht="15.75">
      <c r="A153" s="132">
        <v>8</v>
      </c>
      <c r="B153" s="132">
        <v>0</v>
      </c>
      <c r="C153" s="132">
        <v>7</v>
      </c>
      <c r="D153" s="132">
        <v>1</v>
      </c>
      <c r="E153" s="132">
        <v>0</v>
      </c>
      <c r="F153" s="132">
        <v>0</v>
      </c>
      <c r="G153" s="132">
        <v>4</v>
      </c>
      <c r="H153" s="132">
        <v>1</v>
      </c>
      <c r="I153" s="132">
        <v>9</v>
      </c>
      <c r="J153" s="132">
        <v>4</v>
      </c>
      <c r="K153" s="132">
        <v>0</v>
      </c>
      <c r="L153" s="132">
        <v>1</v>
      </c>
      <c r="M153" s="132" t="s">
        <v>33</v>
      </c>
      <c r="N153" s="132">
        <v>0</v>
      </c>
      <c r="O153" s="132">
        <v>2</v>
      </c>
      <c r="P153" s="132">
        <v>9</v>
      </c>
      <c r="Q153" s="132">
        <v>0</v>
      </c>
      <c r="R153" s="132">
        <v>1</v>
      </c>
      <c r="S153" s="132">
        <v>9</v>
      </c>
      <c r="T153" s="133">
        <v>4</v>
      </c>
      <c r="U153" s="133">
        <v>4</v>
      </c>
      <c r="V153" s="133">
        <v>1</v>
      </c>
      <c r="W153" s="133">
        <v>1</v>
      </c>
      <c r="X153" s="133">
        <v>1</v>
      </c>
      <c r="Y153" s="133">
        <v>0</v>
      </c>
      <c r="Z153" s="133">
        <v>0</v>
      </c>
      <c r="AA153" s="133">
        <v>1</v>
      </c>
      <c r="AB153" s="128" t="s">
        <v>66</v>
      </c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</row>
    <row r="154" spans="1:40" s="130" customFormat="1" ht="63">
      <c r="A154" s="132">
        <v>8</v>
      </c>
      <c r="B154" s="132">
        <v>0</v>
      </c>
      <c r="C154" s="132">
        <v>7</v>
      </c>
      <c r="D154" s="132">
        <v>1</v>
      </c>
      <c r="E154" s="132">
        <v>0</v>
      </c>
      <c r="F154" s="132">
        <v>0</v>
      </c>
      <c r="G154" s="132">
        <v>4</v>
      </c>
      <c r="H154" s="132">
        <v>1</v>
      </c>
      <c r="I154" s="132">
        <v>9</v>
      </c>
      <c r="J154" s="132">
        <v>4</v>
      </c>
      <c r="K154" s="132">
        <v>0</v>
      </c>
      <c r="L154" s="132">
        <v>1</v>
      </c>
      <c r="M154" s="132">
        <v>1</v>
      </c>
      <c r="N154" s="132">
        <v>0</v>
      </c>
      <c r="O154" s="132">
        <v>2</v>
      </c>
      <c r="P154" s="132">
        <v>9</v>
      </c>
      <c r="Q154" s="132">
        <v>0</v>
      </c>
      <c r="R154" s="132">
        <v>1</v>
      </c>
      <c r="S154" s="132">
        <v>9</v>
      </c>
      <c r="T154" s="133">
        <v>4</v>
      </c>
      <c r="U154" s="133">
        <v>4</v>
      </c>
      <c r="V154" s="133">
        <v>1</v>
      </c>
      <c r="W154" s="133">
        <v>1</v>
      </c>
      <c r="X154" s="133">
        <v>2</v>
      </c>
      <c r="Y154" s="133">
        <v>0</v>
      </c>
      <c r="Z154" s="133">
        <v>0</v>
      </c>
      <c r="AA154" s="133">
        <v>0</v>
      </c>
      <c r="AB154" s="127" t="s">
        <v>182</v>
      </c>
      <c r="AC154" s="128" t="s">
        <v>65</v>
      </c>
      <c r="AD154" s="128"/>
      <c r="AE154" s="128"/>
      <c r="AF154" s="128"/>
      <c r="AG154" s="129">
        <v>2431180</v>
      </c>
      <c r="AH154" s="129">
        <v>0</v>
      </c>
      <c r="AI154" s="129">
        <v>0</v>
      </c>
      <c r="AJ154" s="129">
        <v>0</v>
      </c>
      <c r="AK154" s="129">
        <v>0</v>
      </c>
      <c r="AL154" s="129">
        <v>0</v>
      </c>
      <c r="AM154" s="129">
        <f>AG154</f>
        <v>2431180</v>
      </c>
      <c r="AN154" s="128"/>
    </row>
    <row r="155" spans="1:40" s="130" customFormat="1" ht="15.75">
      <c r="A155" s="132">
        <v>8</v>
      </c>
      <c r="B155" s="132">
        <v>0</v>
      </c>
      <c r="C155" s="132">
        <v>7</v>
      </c>
      <c r="D155" s="132">
        <v>1</v>
      </c>
      <c r="E155" s="132">
        <v>0</v>
      </c>
      <c r="F155" s="132">
        <v>0</v>
      </c>
      <c r="G155" s="132">
        <v>4</v>
      </c>
      <c r="H155" s="132">
        <v>1</v>
      </c>
      <c r="I155" s="132">
        <v>9</v>
      </c>
      <c r="J155" s="132">
        <v>4</v>
      </c>
      <c r="K155" s="132">
        <v>0</v>
      </c>
      <c r="L155" s="132">
        <v>1</v>
      </c>
      <c r="M155" s="132">
        <v>1</v>
      </c>
      <c r="N155" s="132">
        <v>0</v>
      </c>
      <c r="O155" s="132">
        <v>2</v>
      </c>
      <c r="P155" s="132">
        <v>9</v>
      </c>
      <c r="Q155" s="132">
        <v>0</v>
      </c>
      <c r="R155" s="132">
        <v>1</v>
      </c>
      <c r="S155" s="132">
        <v>9</v>
      </c>
      <c r="T155" s="133">
        <v>4</v>
      </c>
      <c r="U155" s="133">
        <v>4</v>
      </c>
      <c r="V155" s="133">
        <v>1</v>
      </c>
      <c r="W155" s="133">
        <v>1</v>
      </c>
      <c r="X155" s="133">
        <v>2</v>
      </c>
      <c r="Y155" s="133">
        <v>0</v>
      </c>
      <c r="Z155" s="133">
        <v>0</v>
      </c>
      <c r="AA155" s="133">
        <v>1</v>
      </c>
      <c r="AB155" s="128" t="s">
        <v>66</v>
      </c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</row>
    <row r="156" spans="1:40" s="71" customFormat="1" ht="15.75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3"/>
      <c r="U156" s="123"/>
      <c r="V156" s="123"/>
      <c r="W156" s="123"/>
      <c r="X156" s="123"/>
      <c r="Y156" s="123"/>
      <c r="Z156" s="123"/>
      <c r="AA156" s="123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</row>
    <row r="157" spans="1:40" s="71" customFormat="1">
      <c r="T157" s="72"/>
      <c r="U157" s="72"/>
      <c r="V157" s="72"/>
      <c r="W157" s="72"/>
      <c r="X157" s="72"/>
      <c r="Y157" s="72"/>
      <c r="Z157" s="72"/>
      <c r="AA157" s="72"/>
    </row>
    <row r="158" spans="1:40" s="71" customFormat="1">
      <c r="T158" s="72"/>
      <c r="U158" s="72"/>
      <c r="V158" s="72"/>
      <c r="W158" s="72"/>
      <c r="X158" s="72"/>
      <c r="Y158" s="72"/>
      <c r="Z158" s="72"/>
      <c r="AA158" s="72"/>
    </row>
    <row r="159" spans="1:40" s="71" customFormat="1">
      <c r="T159" s="72"/>
      <c r="U159" s="72"/>
      <c r="V159" s="72"/>
      <c r="W159" s="72"/>
      <c r="X159" s="72"/>
      <c r="Y159" s="72"/>
      <c r="Z159" s="72"/>
      <c r="AA159" s="72"/>
    </row>
    <row r="160" spans="1:40" s="71" customFormat="1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  <mergeCell ref="A14:C16"/>
    <mergeCell ref="C6:AN6"/>
    <mergeCell ref="AN13:AN14"/>
    <mergeCell ref="AC13:AC16"/>
    <mergeCell ref="R16:S16"/>
    <mergeCell ref="AL15:AL16"/>
    <mergeCell ref="C7:AN7"/>
    <mergeCell ref="AB13:AB16"/>
    <mergeCell ref="AD13:AL14"/>
    <mergeCell ref="AG15:AG16"/>
    <mergeCell ref="A13:Q13"/>
    <mergeCell ref="I10:AN10"/>
    <mergeCell ref="W16:Y16"/>
    <mergeCell ref="F14:G16"/>
    <mergeCell ref="AH15:AH16"/>
    <mergeCell ref="AM13:AM14"/>
    <mergeCell ref="AM15:AM16"/>
    <mergeCell ref="I11:AN11"/>
    <mergeCell ref="H14:Q15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79"/>
      <c r="B2" s="74" t="s">
        <v>54</v>
      </c>
      <c r="C2" s="74" t="s">
        <v>55</v>
      </c>
      <c r="D2" s="74" t="s">
        <v>56</v>
      </c>
      <c r="E2" s="74" t="s">
        <v>57</v>
      </c>
      <c r="F2" s="74" t="s">
        <v>58</v>
      </c>
      <c r="G2" s="74" t="s">
        <v>59</v>
      </c>
      <c r="H2" s="75" t="s">
        <v>60</v>
      </c>
      <c r="I2" s="75" t="s">
        <v>61</v>
      </c>
      <c r="J2" s="75" t="s">
        <v>62</v>
      </c>
      <c r="K2" s="74" t="s">
        <v>63</v>
      </c>
      <c r="L2" s="76" t="s">
        <v>64</v>
      </c>
    </row>
    <row r="3" spans="1:13" ht="24.75" customHeight="1">
      <c r="A3" s="78" t="s">
        <v>47</v>
      </c>
      <c r="B3" s="73">
        <v>0</v>
      </c>
      <c r="C3" s="73">
        <v>240000</v>
      </c>
      <c r="D3" s="73">
        <v>3199330</v>
      </c>
      <c r="E3" s="73">
        <v>369117.82</v>
      </c>
      <c r="F3" s="73">
        <v>0</v>
      </c>
      <c r="G3" s="73">
        <v>0</v>
      </c>
      <c r="H3" s="73">
        <v>275500</v>
      </c>
      <c r="I3" s="73">
        <v>2447270.1800000002</v>
      </c>
      <c r="J3" s="73">
        <v>0</v>
      </c>
      <c r="K3" s="73">
        <v>0</v>
      </c>
      <c r="L3" s="73">
        <v>214714.6</v>
      </c>
      <c r="M3" s="77">
        <f t="shared" ref="M3:M9" si="0">SUM(B3:L3)</f>
        <v>6745932.5999999996</v>
      </c>
    </row>
    <row r="4" spans="1:13" ht="24.75" customHeight="1">
      <c r="A4" s="78" t="s">
        <v>42</v>
      </c>
      <c r="B4" s="73"/>
      <c r="C4" s="73">
        <v>300000</v>
      </c>
      <c r="D4" s="73"/>
      <c r="E4" s="73"/>
      <c r="F4" s="73">
        <v>282309</v>
      </c>
      <c r="G4" s="73">
        <v>345431</v>
      </c>
      <c r="H4" s="73"/>
      <c r="I4" s="73"/>
      <c r="J4" s="73">
        <v>188065</v>
      </c>
      <c r="K4" s="73">
        <v>375000</v>
      </c>
      <c r="L4" s="73">
        <v>70000</v>
      </c>
      <c r="M4" s="77">
        <f t="shared" si="0"/>
        <v>1560805</v>
      </c>
    </row>
    <row r="5" spans="1:13" ht="24.75" customHeight="1">
      <c r="A5" s="78" t="s">
        <v>48</v>
      </c>
      <c r="B5" s="73"/>
      <c r="C5" s="73">
        <v>240000</v>
      </c>
      <c r="D5" s="73"/>
      <c r="E5" s="73"/>
      <c r="F5" s="73">
        <v>900000</v>
      </c>
      <c r="G5" s="73">
        <v>130000</v>
      </c>
      <c r="H5" s="73"/>
      <c r="I5" s="73"/>
      <c r="J5" s="73">
        <v>380000</v>
      </c>
      <c r="K5" s="73">
        <v>1200000</v>
      </c>
      <c r="L5" s="73">
        <v>300000</v>
      </c>
      <c r="M5" s="77">
        <f t="shared" si="0"/>
        <v>3150000</v>
      </c>
    </row>
    <row r="6" spans="1:13" ht="24.75" customHeight="1">
      <c r="A6" s="78" t="s">
        <v>43</v>
      </c>
      <c r="B6" s="73">
        <v>29000</v>
      </c>
      <c r="C6" s="73"/>
      <c r="D6" s="73"/>
      <c r="E6" s="73"/>
      <c r="F6" s="73">
        <v>382300</v>
      </c>
      <c r="G6" s="73"/>
      <c r="H6" s="73"/>
      <c r="I6" s="73"/>
      <c r="J6" s="73">
        <v>176000</v>
      </c>
      <c r="K6" s="73"/>
      <c r="L6" s="73">
        <v>50000</v>
      </c>
      <c r="M6" s="77">
        <f t="shared" si="0"/>
        <v>637300</v>
      </c>
    </row>
    <row r="7" spans="1:13" ht="24.75" customHeight="1">
      <c r="A7" s="78" t="s">
        <v>44</v>
      </c>
      <c r="B7" s="73"/>
      <c r="C7" s="73">
        <v>420100</v>
      </c>
      <c r="D7" s="73"/>
      <c r="E7" s="73"/>
      <c r="F7" s="73">
        <v>628634</v>
      </c>
      <c r="G7" s="73"/>
      <c r="H7" s="73"/>
      <c r="I7" s="73"/>
      <c r="J7" s="73"/>
      <c r="K7" s="73"/>
      <c r="L7" s="73"/>
      <c r="M7" s="77">
        <f t="shared" si="0"/>
        <v>1048734</v>
      </c>
    </row>
    <row r="8" spans="1:13" ht="24.75" customHeight="1">
      <c r="A8" s="78" t="s">
        <v>45</v>
      </c>
      <c r="B8" s="73">
        <v>70000</v>
      </c>
      <c r="C8" s="73"/>
      <c r="D8" s="73"/>
      <c r="E8" s="73"/>
      <c r="F8" s="73">
        <v>130553</v>
      </c>
      <c r="G8" s="73"/>
      <c r="H8" s="73"/>
      <c r="I8" s="73"/>
      <c r="J8" s="73"/>
      <c r="K8" s="73"/>
      <c r="L8" s="73"/>
      <c r="M8" s="77">
        <f t="shared" si="0"/>
        <v>200553</v>
      </c>
    </row>
    <row r="9" spans="1:13" ht="24.75" customHeight="1">
      <c r="A9" s="78" t="s">
        <v>46</v>
      </c>
      <c r="B9" s="73"/>
      <c r="C9" s="73">
        <v>500000</v>
      </c>
      <c r="D9" s="73"/>
      <c r="E9" s="73"/>
      <c r="F9" s="73">
        <v>454000</v>
      </c>
      <c r="G9" s="73"/>
      <c r="H9" s="73"/>
      <c r="I9" s="73"/>
      <c r="J9" s="73">
        <v>640000</v>
      </c>
      <c r="K9" s="73"/>
      <c r="L9" s="73"/>
      <c r="M9" s="77">
        <f t="shared" si="0"/>
        <v>1594000</v>
      </c>
    </row>
    <row r="10" spans="1:13">
      <c r="A10" s="80"/>
      <c r="B10" s="81">
        <f t="shared" ref="B10:L10" si="1">SUM(B3:B9)</f>
        <v>99000</v>
      </c>
      <c r="C10" s="81">
        <f t="shared" si="1"/>
        <v>1700100</v>
      </c>
      <c r="D10" s="81">
        <f t="shared" si="1"/>
        <v>3199330</v>
      </c>
      <c r="E10" s="81">
        <f t="shared" si="1"/>
        <v>369117.82</v>
      </c>
      <c r="F10" s="81">
        <f t="shared" si="1"/>
        <v>2777796</v>
      </c>
      <c r="G10" s="81">
        <f t="shared" si="1"/>
        <v>475431</v>
      </c>
      <c r="H10" s="81">
        <f t="shared" si="1"/>
        <v>275500</v>
      </c>
      <c r="I10" s="81">
        <f t="shared" si="1"/>
        <v>2447270.1800000002</v>
      </c>
      <c r="J10" s="81">
        <f t="shared" si="1"/>
        <v>1384065</v>
      </c>
      <c r="K10" s="81">
        <f t="shared" si="1"/>
        <v>1575000</v>
      </c>
      <c r="L10" s="81">
        <f t="shared" si="1"/>
        <v>634714.6</v>
      </c>
      <c r="M10" s="77"/>
    </row>
    <row r="11" spans="1:13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77">
        <f>SUM(M3:M10)</f>
        <v>14937324.6</v>
      </c>
    </row>
    <row r="12" spans="1:1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2023-04-12T13:16:58Z</cp:lastPrinted>
  <dcterms:created xsi:type="dcterms:W3CDTF">2011-12-09T07:36:49Z</dcterms:created>
  <dcterms:modified xsi:type="dcterms:W3CDTF">2023-04-12T13:17:07Z</dcterms:modified>
</cp:coreProperties>
</file>