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354" i="1"/>
  <c r="F354"/>
  <c r="G361"/>
  <c r="F361"/>
  <c r="E310"/>
  <c r="E232"/>
  <c r="E354"/>
  <c r="E361"/>
  <c r="E326"/>
  <c r="E330"/>
  <c r="E331"/>
  <c r="E333"/>
  <c r="F397"/>
  <c r="E544"/>
  <c r="E589"/>
  <c r="E590"/>
  <c r="E35"/>
  <c r="E205"/>
  <c r="E208"/>
  <c r="E399"/>
  <c r="E416"/>
  <c r="E417"/>
  <c r="E418"/>
  <c r="E412"/>
  <c r="E413"/>
  <c r="E414"/>
  <c r="E382"/>
  <c r="E383"/>
  <c r="E384"/>
  <c r="E375"/>
  <c r="E380"/>
  <c r="E378"/>
  <c r="E327"/>
  <c r="E328"/>
  <c r="E335"/>
  <c r="E336"/>
  <c r="E337"/>
  <c r="E91"/>
  <c r="E92"/>
  <c r="E93"/>
  <c r="G243"/>
  <c r="F243"/>
  <c r="E243"/>
  <c r="G248"/>
  <c r="G247"/>
  <c r="F247"/>
  <c r="F248"/>
  <c r="E247"/>
  <c r="E248"/>
  <c r="E614"/>
  <c r="E613" s="1"/>
  <c r="E612" s="1"/>
  <c r="E611" s="1"/>
  <c r="E592" s="1"/>
  <c r="E616"/>
  <c r="E204"/>
  <c r="E203" s="1"/>
  <c r="E206"/>
  <c r="E298"/>
  <c r="E285" s="1"/>
  <c r="E300"/>
  <c r="E302"/>
  <c r="E304"/>
  <c r="E306"/>
  <c r="E308"/>
  <c r="E312"/>
  <c r="E277"/>
  <c r="E258"/>
  <c r="E257" s="1"/>
  <c r="E256" s="1"/>
  <c r="E217"/>
  <c r="E376"/>
  <c r="E374" s="1"/>
  <c r="E498"/>
  <c r="E499"/>
  <c r="E643"/>
  <c r="E221"/>
  <c r="E164"/>
  <c r="E166"/>
  <c r="E168"/>
  <c r="G196"/>
  <c r="G195" s="1"/>
  <c r="G194" s="1"/>
  <c r="G193" s="1"/>
  <c r="F196"/>
  <c r="F195" s="1"/>
  <c r="F194" s="1"/>
  <c r="F193" s="1"/>
  <c r="E196"/>
  <c r="E195"/>
  <c r="E194" s="1"/>
  <c r="E193" s="1"/>
  <c r="E253"/>
  <c r="E252" s="1"/>
  <c r="E251" s="1"/>
  <c r="E250" s="1"/>
  <c r="G482"/>
  <c r="G481" s="1"/>
  <c r="F482"/>
  <c r="F481" s="1"/>
  <c r="E482"/>
  <c r="E481" s="1"/>
  <c r="G407"/>
  <c r="G406" s="1"/>
  <c r="F407"/>
  <c r="F406" s="1"/>
  <c r="E407"/>
  <c r="E406" s="1"/>
  <c r="G404"/>
  <c r="F404"/>
  <c r="E404"/>
  <c r="G370"/>
  <c r="F370"/>
  <c r="E370"/>
  <c r="G372"/>
  <c r="F372"/>
  <c r="E372"/>
  <c r="G368"/>
  <c r="F368"/>
  <c r="E368"/>
  <c r="G444"/>
  <c r="F444"/>
  <c r="E444"/>
  <c r="G528"/>
  <c r="F528"/>
  <c r="E528"/>
  <c r="G515"/>
  <c r="F515"/>
  <c r="E515"/>
  <c r="G509"/>
  <c r="F509"/>
  <c r="E509"/>
  <c r="G496"/>
  <c r="F496"/>
  <c r="E496"/>
  <c r="G395"/>
  <c r="G394" s="1"/>
  <c r="F395"/>
  <c r="F394" s="1"/>
  <c r="E395"/>
  <c r="G392"/>
  <c r="F392"/>
  <c r="E392"/>
  <c r="G646"/>
  <c r="G645" s="1"/>
  <c r="F646"/>
  <c r="F645" s="1"/>
  <c r="E646"/>
  <c r="E645" s="1"/>
  <c r="G130"/>
  <c r="G129" s="1"/>
  <c r="F130"/>
  <c r="F129" s="1"/>
  <c r="E130"/>
  <c r="E129" s="1"/>
  <c r="F642"/>
  <c r="G642"/>
  <c r="E642"/>
  <c r="F636"/>
  <c r="F635" s="1"/>
  <c r="G636"/>
  <c r="G635" s="1"/>
  <c r="E636"/>
  <c r="E635" s="1"/>
  <c r="G633"/>
  <c r="F633"/>
  <c r="E633"/>
  <c r="G631"/>
  <c r="F631"/>
  <c r="E631"/>
  <c r="G629"/>
  <c r="F629"/>
  <c r="E629"/>
  <c r="F626"/>
  <c r="G626"/>
  <c r="E626"/>
  <c r="G623"/>
  <c r="F623"/>
  <c r="E623"/>
  <c r="F608"/>
  <c r="F607" s="1"/>
  <c r="F606" s="1"/>
  <c r="F605" s="1"/>
  <c r="G608"/>
  <c r="G607" s="1"/>
  <c r="G606" s="1"/>
  <c r="G605" s="1"/>
  <c r="E608"/>
  <c r="E607" s="1"/>
  <c r="E606" s="1"/>
  <c r="E605" s="1"/>
  <c r="G601"/>
  <c r="F601"/>
  <c r="E600"/>
  <c r="E599" s="1"/>
  <c r="E598" s="1"/>
  <c r="G603"/>
  <c r="F603"/>
  <c r="F596"/>
  <c r="F595" s="1"/>
  <c r="F594" s="1"/>
  <c r="F593" s="1"/>
  <c r="G596"/>
  <c r="G595" s="1"/>
  <c r="G594" s="1"/>
  <c r="G593" s="1"/>
  <c r="E596"/>
  <c r="E595" s="1"/>
  <c r="E594" s="1"/>
  <c r="E593" s="1"/>
  <c r="F587"/>
  <c r="F586" s="1"/>
  <c r="F585" s="1"/>
  <c r="F584" s="1"/>
  <c r="G587"/>
  <c r="G586" s="1"/>
  <c r="G585" s="1"/>
  <c r="G584" s="1"/>
  <c r="E585"/>
  <c r="E584" s="1"/>
  <c r="E587"/>
  <c r="E586" s="1"/>
  <c r="G578"/>
  <c r="F578"/>
  <c r="E578"/>
  <c r="G580"/>
  <c r="F580"/>
  <c r="E580"/>
  <c r="G582"/>
  <c r="F582"/>
  <c r="E582"/>
  <c r="G567"/>
  <c r="F567"/>
  <c r="E567"/>
  <c r="G569"/>
  <c r="F569"/>
  <c r="E569"/>
  <c r="G571"/>
  <c r="F571"/>
  <c r="E571"/>
  <c r="G573"/>
  <c r="F573"/>
  <c r="E573"/>
  <c r="G575"/>
  <c r="F575"/>
  <c r="E575"/>
  <c r="G561"/>
  <c r="G560" s="1"/>
  <c r="G559" s="1"/>
  <c r="F561"/>
  <c r="E561"/>
  <c r="E560" s="1"/>
  <c r="E559" s="1"/>
  <c r="G563"/>
  <c r="F563"/>
  <c r="F560" s="1"/>
  <c r="F559" s="1"/>
  <c r="E563"/>
  <c r="G555"/>
  <c r="G554" s="1"/>
  <c r="F555"/>
  <c r="E555"/>
  <c r="E554" s="1"/>
  <c r="G557"/>
  <c r="F557"/>
  <c r="E557"/>
  <c r="G548"/>
  <c r="F548"/>
  <c r="E548"/>
  <c r="G550"/>
  <c r="F550"/>
  <c r="E550"/>
  <c r="G552"/>
  <c r="F552"/>
  <c r="E552"/>
  <c r="G542"/>
  <c r="G541" s="1"/>
  <c r="G540" s="1"/>
  <c r="G539" s="1"/>
  <c r="G538" s="1"/>
  <c r="F542"/>
  <c r="F541" s="1"/>
  <c r="F540" s="1"/>
  <c r="F539" s="1"/>
  <c r="F538" s="1"/>
  <c r="E542"/>
  <c r="E541" s="1"/>
  <c r="E540" s="1"/>
  <c r="E539" s="1"/>
  <c r="E538" s="1"/>
  <c r="F533"/>
  <c r="F532" s="1"/>
  <c r="F531" s="1"/>
  <c r="F530" s="1"/>
  <c r="G533"/>
  <c r="G532" s="1"/>
  <c r="G531" s="1"/>
  <c r="G530" s="1"/>
  <c r="E533"/>
  <c r="E532" s="1"/>
  <c r="E531" s="1"/>
  <c r="E530" s="1"/>
  <c r="F526"/>
  <c r="E526"/>
  <c r="E524"/>
  <c r="G522"/>
  <c r="F522"/>
  <c r="E522"/>
  <c r="G520"/>
  <c r="F520"/>
  <c r="E520"/>
  <c r="G518"/>
  <c r="G517" s="1"/>
  <c r="F518"/>
  <c r="E518"/>
  <c r="G513"/>
  <c r="G512" s="1"/>
  <c r="F513"/>
  <c r="E513"/>
  <c r="E512" s="1"/>
  <c r="G505"/>
  <c r="G504" s="1"/>
  <c r="F505"/>
  <c r="E505"/>
  <c r="E504" s="1"/>
  <c r="G507"/>
  <c r="F507"/>
  <c r="E507"/>
  <c r="F502"/>
  <c r="F501" s="1"/>
  <c r="G502"/>
  <c r="G501" s="1"/>
  <c r="E502"/>
  <c r="E501" s="1"/>
  <c r="G494"/>
  <c r="G493" s="1"/>
  <c r="F494"/>
  <c r="F493" s="1"/>
  <c r="E494"/>
  <c r="E493" s="1"/>
  <c r="F485"/>
  <c r="F484" s="1"/>
  <c r="G485"/>
  <c r="G484" s="1"/>
  <c r="E485"/>
  <c r="E484" s="1"/>
  <c r="G479"/>
  <c r="G478" s="1"/>
  <c r="F479"/>
  <c r="F478" s="1"/>
  <c r="F477" s="1"/>
  <c r="E479"/>
  <c r="E478" s="1"/>
  <c r="G469"/>
  <c r="G468" s="1"/>
  <c r="G467" s="1"/>
  <c r="F469"/>
  <c r="F468" s="1"/>
  <c r="F467" s="1"/>
  <c r="E469"/>
  <c r="E468" s="1"/>
  <c r="E467" s="1"/>
  <c r="F473"/>
  <c r="F472" s="1"/>
  <c r="F471" s="1"/>
  <c r="G473"/>
  <c r="G472" s="1"/>
  <c r="G471" s="1"/>
  <c r="E473"/>
  <c r="E472" s="1"/>
  <c r="E471" s="1"/>
  <c r="G459"/>
  <c r="F459"/>
  <c r="E459"/>
  <c r="G461"/>
  <c r="F461"/>
  <c r="E461"/>
  <c r="F464"/>
  <c r="F463" s="1"/>
  <c r="G464"/>
  <c r="G463" s="1"/>
  <c r="E464"/>
  <c r="E463" s="1"/>
  <c r="F455"/>
  <c r="F454" s="1"/>
  <c r="G455"/>
  <c r="G454" s="1"/>
  <c r="E455"/>
  <c r="E454" s="1"/>
  <c r="G448"/>
  <c r="F448"/>
  <c r="E448"/>
  <c r="G450"/>
  <c r="F450"/>
  <c r="E450"/>
  <c r="G452"/>
  <c r="F452"/>
  <c r="E452"/>
  <c r="G440"/>
  <c r="F440"/>
  <c r="F439" s="1"/>
  <c r="E440"/>
  <c r="G442"/>
  <c r="F442"/>
  <c r="E442"/>
  <c r="G429"/>
  <c r="F429"/>
  <c r="E429"/>
  <c r="G431"/>
  <c r="F431"/>
  <c r="E431"/>
  <c r="G433"/>
  <c r="F433"/>
  <c r="E433"/>
  <c r="G435"/>
  <c r="F435"/>
  <c r="E435"/>
  <c r="G424"/>
  <c r="F424"/>
  <c r="E424"/>
  <c r="G426"/>
  <c r="F426"/>
  <c r="E426"/>
  <c r="G410"/>
  <c r="G409" s="1"/>
  <c r="F410"/>
  <c r="F409" s="1"/>
  <c r="E410"/>
  <c r="E409" s="1"/>
  <c r="G402"/>
  <c r="G401" s="1"/>
  <c r="G400" s="1"/>
  <c r="F402"/>
  <c r="F401" s="1"/>
  <c r="E402"/>
  <c r="E401" s="1"/>
  <c r="E397"/>
  <c r="G390"/>
  <c r="G389" s="1"/>
  <c r="F390"/>
  <c r="E390"/>
  <c r="E389" s="1"/>
  <c r="G366"/>
  <c r="F366"/>
  <c r="E366"/>
  <c r="G364"/>
  <c r="G363" s="1"/>
  <c r="F364"/>
  <c r="E364"/>
  <c r="G357"/>
  <c r="F357"/>
  <c r="E357"/>
  <c r="G359"/>
  <c r="F359"/>
  <c r="E359"/>
  <c r="G355"/>
  <c r="F355"/>
  <c r="E355"/>
  <c r="G352"/>
  <c r="G351" s="1"/>
  <c r="F352"/>
  <c r="F351" s="1"/>
  <c r="E352"/>
  <c r="E351" s="1"/>
  <c r="G348"/>
  <c r="G347" s="1"/>
  <c r="G346" s="1"/>
  <c r="F348"/>
  <c r="F347" s="1"/>
  <c r="F346" s="1"/>
  <c r="E348"/>
  <c r="E347" s="1"/>
  <c r="E346" s="1"/>
  <c r="F343"/>
  <c r="F342" s="1"/>
  <c r="F341" s="1"/>
  <c r="F340" s="1"/>
  <c r="G343"/>
  <c r="G342" s="1"/>
  <c r="G341" s="1"/>
  <c r="G340" s="1"/>
  <c r="E343"/>
  <c r="E342" s="1"/>
  <c r="E341" s="1"/>
  <c r="E340" s="1"/>
  <c r="G324"/>
  <c r="F324"/>
  <c r="E324"/>
  <c r="G322"/>
  <c r="F322"/>
  <c r="E322"/>
  <c r="G319"/>
  <c r="G318" s="1"/>
  <c r="F319"/>
  <c r="F318" s="1"/>
  <c r="E319"/>
  <c r="E318" s="1"/>
  <c r="E286"/>
  <c r="E288"/>
  <c r="E290"/>
  <c r="E292"/>
  <c r="E294"/>
  <c r="E296"/>
  <c r="E281"/>
  <c r="E279"/>
  <c r="G263"/>
  <c r="F263"/>
  <c r="G265"/>
  <c r="F265"/>
  <c r="G267"/>
  <c r="F267"/>
  <c r="G269"/>
  <c r="F269"/>
  <c r="G271"/>
  <c r="F271"/>
  <c r="G273"/>
  <c r="F273"/>
  <c r="G275"/>
  <c r="F275"/>
  <c r="E263"/>
  <c r="E265"/>
  <c r="E267"/>
  <c r="E269"/>
  <c r="E271"/>
  <c r="E273"/>
  <c r="E275"/>
  <c r="G258"/>
  <c r="G257" s="1"/>
  <c r="G256" s="1"/>
  <c r="F258"/>
  <c r="F257" s="1"/>
  <c r="F256" s="1"/>
  <c r="F245"/>
  <c r="F244" s="1"/>
  <c r="F242" s="1"/>
  <c r="G245"/>
  <c r="G244" s="1"/>
  <c r="G242" s="1"/>
  <c r="E245"/>
  <c r="E244" s="1"/>
  <c r="E242" s="1"/>
  <c r="F238"/>
  <c r="E238"/>
  <c r="E229" s="1"/>
  <c r="G236"/>
  <c r="F236"/>
  <c r="E236"/>
  <c r="G234"/>
  <c r="F234"/>
  <c r="E234"/>
  <c r="G230"/>
  <c r="F230"/>
  <c r="E230"/>
  <c r="F224"/>
  <c r="F223" s="1"/>
  <c r="G224"/>
  <c r="G223" s="1"/>
  <c r="E224"/>
  <c r="E223" s="1"/>
  <c r="G219"/>
  <c r="F219"/>
  <c r="E219"/>
  <c r="G215"/>
  <c r="F215"/>
  <c r="E215"/>
  <c r="E214" s="1"/>
  <c r="F201"/>
  <c r="F200" s="1"/>
  <c r="F199" s="1"/>
  <c r="F198" s="1"/>
  <c r="G201"/>
  <c r="G200" s="1"/>
  <c r="G199" s="1"/>
  <c r="G198" s="1"/>
  <c r="E201"/>
  <c r="E200" s="1"/>
  <c r="E199" s="1"/>
  <c r="E198" s="1"/>
  <c r="F191"/>
  <c r="F190" s="1"/>
  <c r="F189" s="1"/>
  <c r="F188" s="1"/>
  <c r="G191"/>
  <c r="G190" s="1"/>
  <c r="G189" s="1"/>
  <c r="E190"/>
  <c r="E189" s="1"/>
  <c r="E188" s="1"/>
  <c r="G174"/>
  <c r="G173" s="1"/>
  <c r="G172" s="1"/>
  <c r="F174"/>
  <c r="F173" s="1"/>
  <c r="F172" s="1"/>
  <c r="E174"/>
  <c r="E173" s="1"/>
  <c r="E172" s="1"/>
  <c r="G178"/>
  <c r="G177" s="1"/>
  <c r="G176" s="1"/>
  <c r="F178"/>
  <c r="F177" s="1"/>
  <c r="F176" s="1"/>
  <c r="E178"/>
  <c r="E177" s="1"/>
  <c r="E176" s="1"/>
  <c r="G182"/>
  <c r="G181" s="1"/>
  <c r="G180" s="1"/>
  <c r="F182"/>
  <c r="F181" s="1"/>
  <c r="F180" s="1"/>
  <c r="E182"/>
  <c r="E181" s="1"/>
  <c r="E180" s="1"/>
  <c r="G186"/>
  <c r="G185" s="1"/>
  <c r="G184" s="1"/>
  <c r="F186"/>
  <c r="F185" s="1"/>
  <c r="F184" s="1"/>
  <c r="E186"/>
  <c r="E185" s="1"/>
  <c r="E184" s="1"/>
  <c r="E158"/>
  <c r="E157" s="1"/>
  <c r="E160"/>
  <c r="E162"/>
  <c r="G153"/>
  <c r="F153"/>
  <c r="E153"/>
  <c r="G155"/>
  <c r="F155"/>
  <c r="E155"/>
  <c r="G148"/>
  <c r="F148"/>
  <c r="E148"/>
  <c r="G150"/>
  <c r="F150"/>
  <c r="E150"/>
  <c r="G139"/>
  <c r="F139"/>
  <c r="E139"/>
  <c r="G141"/>
  <c r="F141"/>
  <c r="E141"/>
  <c r="G143"/>
  <c r="F143"/>
  <c r="E143"/>
  <c r="G145"/>
  <c r="F145"/>
  <c r="E145"/>
  <c r="F127"/>
  <c r="F126" s="1"/>
  <c r="G127"/>
  <c r="G126" s="1"/>
  <c r="F133"/>
  <c r="F132" s="1"/>
  <c r="G133"/>
  <c r="G132" s="1"/>
  <c r="E133"/>
  <c r="E132" s="1"/>
  <c r="E127"/>
  <c r="E126" s="1"/>
  <c r="F119"/>
  <c r="F118" s="1"/>
  <c r="F117" s="1"/>
  <c r="F116" s="1"/>
  <c r="G119"/>
  <c r="G118" s="1"/>
  <c r="G117" s="1"/>
  <c r="G116" s="1"/>
  <c r="E119"/>
  <c r="E118" s="1"/>
  <c r="E117" s="1"/>
  <c r="E116" s="1"/>
  <c r="F114"/>
  <c r="F113" s="1"/>
  <c r="F112" s="1"/>
  <c r="F111" s="1"/>
  <c r="G114"/>
  <c r="G113" s="1"/>
  <c r="G112" s="1"/>
  <c r="G111" s="1"/>
  <c r="E114"/>
  <c r="E113" s="1"/>
  <c r="E112" s="1"/>
  <c r="E111" s="1"/>
  <c r="F108"/>
  <c r="F107" s="1"/>
  <c r="F106" s="1"/>
  <c r="F105" s="1"/>
  <c r="F104" s="1"/>
  <c r="G108"/>
  <c r="G107" s="1"/>
  <c r="G106" s="1"/>
  <c r="G105" s="1"/>
  <c r="G104" s="1"/>
  <c r="E108"/>
  <c r="E107" s="1"/>
  <c r="E106" s="1"/>
  <c r="E105" s="1"/>
  <c r="E104" s="1"/>
  <c r="F100"/>
  <c r="F99" s="1"/>
  <c r="F98" s="1"/>
  <c r="F97" s="1"/>
  <c r="F96" s="1"/>
  <c r="F95" s="1"/>
  <c r="G100"/>
  <c r="G99" s="1"/>
  <c r="G98" s="1"/>
  <c r="G97" s="1"/>
  <c r="G96" s="1"/>
  <c r="G95" s="1"/>
  <c r="E100"/>
  <c r="E99" s="1"/>
  <c r="E98" s="1"/>
  <c r="E97" s="1"/>
  <c r="E96" s="1"/>
  <c r="E95" s="1"/>
  <c r="F84"/>
  <c r="F83" s="1"/>
  <c r="G84"/>
  <c r="G83" s="1"/>
  <c r="E84"/>
  <c r="E83" s="1"/>
  <c r="G87"/>
  <c r="F87"/>
  <c r="E87"/>
  <c r="G89"/>
  <c r="F89"/>
  <c r="E89"/>
  <c r="F72"/>
  <c r="F71" s="1"/>
  <c r="F70" s="1"/>
  <c r="G72"/>
  <c r="G71" s="1"/>
  <c r="G70" s="1"/>
  <c r="E72"/>
  <c r="E71" s="1"/>
  <c r="E70" s="1"/>
  <c r="F76"/>
  <c r="G76"/>
  <c r="E76"/>
  <c r="G79"/>
  <c r="F79"/>
  <c r="E79"/>
  <c r="F66"/>
  <c r="F65" s="1"/>
  <c r="F64" s="1"/>
  <c r="G66"/>
  <c r="G65" s="1"/>
  <c r="G64" s="1"/>
  <c r="E66"/>
  <c r="E65" s="1"/>
  <c r="E64" s="1"/>
  <c r="F62"/>
  <c r="F61" s="1"/>
  <c r="G62"/>
  <c r="G61" s="1"/>
  <c r="E62"/>
  <c r="E61" s="1"/>
  <c r="F57"/>
  <c r="F56" s="1"/>
  <c r="F55" s="1"/>
  <c r="G57"/>
  <c r="G56" s="1"/>
  <c r="G55" s="1"/>
  <c r="E57"/>
  <c r="E56" s="1"/>
  <c r="E55" s="1"/>
  <c r="E54" s="1"/>
  <c r="F52"/>
  <c r="F51" s="1"/>
  <c r="F50" s="1"/>
  <c r="F49" s="1"/>
  <c r="F48" s="1"/>
  <c r="G51"/>
  <c r="G50" s="1"/>
  <c r="G49" s="1"/>
  <c r="G48" s="1"/>
  <c r="E52"/>
  <c r="E51" s="1"/>
  <c r="E50" s="1"/>
  <c r="E49" s="1"/>
  <c r="E48" s="1"/>
  <c r="F45"/>
  <c r="F44" s="1"/>
  <c r="F43" s="1"/>
  <c r="F42" s="1"/>
  <c r="G45"/>
  <c r="G44" s="1"/>
  <c r="G43" s="1"/>
  <c r="G42" s="1"/>
  <c r="E45"/>
  <c r="E44" s="1"/>
  <c r="E43" s="1"/>
  <c r="E42" s="1"/>
  <c r="G40"/>
  <c r="F40"/>
  <c r="E40"/>
  <c r="G35"/>
  <c r="F35"/>
  <c r="F29"/>
  <c r="F28" s="1"/>
  <c r="F27" s="1"/>
  <c r="G29"/>
  <c r="G28" s="1"/>
  <c r="G27" s="1"/>
  <c r="E29"/>
  <c r="E28" s="1"/>
  <c r="E27" s="1"/>
  <c r="G25"/>
  <c r="G24" s="1"/>
  <c r="G23" s="1"/>
  <c r="G22" s="1"/>
  <c r="F25"/>
  <c r="F24" s="1"/>
  <c r="F23" s="1"/>
  <c r="F22" s="1"/>
  <c r="E25"/>
  <c r="E24" s="1"/>
  <c r="E23" s="1"/>
  <c r="E22" s="1"/>
  <c r="E262" l="1"/>
  <c r="E517"/>
  <c r="E492"/>
  <c r="G54"/>
  <c r="G188"/>
  <c r="F389"/>
  <c r="F388" s="1"/>
  <c r="F387" s="1"/>
  <c r="G600"/>
  <c r="G599" s="1"/>
  <c r="G598" s="1"/>
  <c r="F622"/>
  <c r="F621" s="1"/>
  <c r="F620" s="1"/>
  <c r="F619" s="1"/>
  <c r="F618" s="1"/>
  <c r="E622"/>
  <c r="E621" s="1"/>
  <c r="E620" s="1"/>
  <c r="E619" s="1"/>
  <c r="E618" s="1"/>
  <c r="E363"/>
  <c r="E394"/>
  <c r="F363"/>
  <c r="F400"/>
  <c r="F399" s="1"/>
  <c r="E439"/>
  <c r="E438" s="1"/>
  <c r="G439"/>
  <c r="F504"/>
  <c r="F517"/>
  <c r="F554"/>
  <c r="E577"/>
  <c r="F577"/>
  <c r="G622"/>
  <c r="G621" s="1"/>
  <c r="G620" s="1"/>
  <c r="G619" s="1"/>
  <c r="G618" s="1"/>
  <c r="E641"/>
  <c r="E640" s="1"/>
  <c r="E639" s="1"/>
  <c r="E638" s="1"/>
  <c r="F125"/>
  <c r="E566"/>
  <c r="G566"/>
  <c r="F566"/>
  <c r="F565" s="1"/>
  <c r="G577"/>
  <c r="E125"/>
  <c r="E124" s="1"/>
  <c r="E123" s="1"/>
  <c r="G125"/>
  <c r="G124" s="1"/>
  <c r="G123" s="1"/>
  <c r="G477"/>
  <c r="F54"/>
  <c r="E400"/>
  <c r="F547"/>
  <c r="E547"/>
  <c r="E546" s="1"/>
  <c r="G547"/>
  <c r="G546" s="1"/>
  <c r="E477"/>
  <c r="E476" s="1"/>
  <c r="E475" s="1"/>
  <c r="G592"/>
  <c r="F641"/>
  <c r="F640" s="1"/>
  <c r="F639" s="1"/>
  <c r="F638" s="1"/>
  <c r="F512"/>
  <c r="F511" s="1"/>
  <c r="G641"/>
  <c r="G640" s="1"/>
  <c r="G639" s="1"/>
  <c r="G638" s="1"/>
  <c r="G388"/>
  <c r="G387" s="1"/>
  <c r="F600"/>
  <c r="F599" s="1"/>
  <c r="F598" s="1"/>
  <c r="F592" s="1"/>
  <c r="E511"/>
  <c r="G511"/>
  <c r="E491"/>
  <c r="E490" s="1"/>
  <c r="E489" s="1"/>
  <c r="F492"/>
  <c r="G492"/>
  <c r="E388"/>
  <c r="E387" s="1"/>
  <c r="E386" s="1"/>
  <c r="F476"/>
  <c r="F475" s="1"/>
  <c r="G476"/>
  <c r="G475" s="1"/>
  <c r="E423"/>
  <c r="F423"/>
  <c r="G438"/>
  <c r="F438"/>
  <c r="G447"/>
  <c r="G446" s="1"/>
  <c r="F447"/>
  <c r="F446" s="1"/>
  <c r="F458"/>
  <c r="F457" s="1"/>
  <c r="E458"/>
  <c r="E457" s="1"/>
  <c r="G458"/>
  <c r="G457" s="1"/>
  <c r="G399"/>
  <c r="G466"/>
  <c r="F466"/>
  <c r="E466"/>
  <c r="G423"/>
  <c r="E428"/>
  <c r="G428"/>
  <c r="F428"/>
  <c r="E447"/>
  <c r="E446" s="1"/>
  <c r="E321"/>
  <c r="E317" s="1"/>
  <c r="E316" s="1"/>
  <c r="E315" s="1"/>
  <c r="G321"/>
  <c r="G317" s="1"/>
  <c r="G316" s="1"/>
  <c r="G315" s="1"/>
  <c r="F321"/>
  <c r="F317" s="1"/>
  <c r="F316" s="1"/>
  <c r="F315" s="1"/>
  <c r="G262"/>
  <c r="G261" s="1"/>
  <c r="G255" s="1"/>
  <c r="G241" s="1"/>
  <c r="G229"/>
  <c r="G228" s="1"/>
  <c r="G227" s="1"/>
  <c r="G226" s="1"/>
  <c r="F262"/>
  <c r="F261" s="1"/>
  <c r="F255" s="1"/>
  <c r="F241" s="1"/>
  <c r="F110"/>
  <c r="F103" s="1"/>
  <c r="E213"/>
  <c r="E212" s="1"/>
  <c r="E211" s="1"/>
  <c r="G214"/>
  <c r="G213" s="1"/>
  <c r="G212" s="1"/>
  <c r="G211" s="1"/>
  <c r="F214"/>
  <c r="F213" s="1"/>
  <c r="F212" s="1"/>
  <c r="F211" s="1"/>
  <c r="F229"/>
  <c r="F228" s="1"/>
  <c r="F227" s="1"/>
  <c r="F226" s="1"/>
  <c r="E228"/>
  <c r="E227" s="1"/>
  <c r="E226" s="1"/>
  <c r="E34"/>
  <c r="E33" s="1"/>
  <c r="E32" s="1"/>
  <c r="G34"/>
  <c r="G33" s="1"/>
  <c r="G32" s="1"/>
  <c r="E86"/>
  <c r="E82" s="1"/>
  <c r="E81" s="1"/>
  <c r="E68" s="1"/>
  <c r="F86"/>
  <c r="F82" s="1"/>
  <c r="F81" s="1"/>
  <c r="G110"/>
  <c r="G103" s="1"/>
  <c r="F152"/>
  <c r="E152"/>
  <c r="G152"/>
  <c r="F171"/>
  <c r="F170" s="1"/>
  <c r="E171"/>
  <c r="E170" s="1"/>
  <c r="G171"/>
  <c r="G170" s="1"/>
  <c r="G75"/>
  <c r="G69" s="1"/>
  <c r="F124"/>
  <c r="F123" s="1"/>
  <c r="E138"/>
  <c r="G138"/>
  <c r="F138"/>
  <c r="E147"/>
  <c r="G147"/>
  <c r="F147"/>
  <c r="E110"/>
  <c r="E103" s="1"/>
  <c r="F34"/>
  <c r="F33" s="1"/>
  <c r="F32" s="1"/>
  <c r="E75"/>
  <c r="E69" s="1"/>
  <c r="F75"/>
  <c r="F69" s="1"/>
  <c r="G86"/>
  <c r="G82" s="1"/>
  <c r="G81" s="1"/>
  <c r="G386" l="1"/>
  <c r="F546"/>
  <c r="F545" s="1"/>
  <c r="F544" s="1"/>
  <c r="E565"/>
  <c r="E545" s="1"/>
  <c r="E537" s="1"/>
  <c r="G565"/>
  <c r="G545" s="1"/>
  <c r="G544" s="1"/>
  <c r="G537" s="1"/>
  <c r="F537"/>
  <c r="F386"/>
  <c r="F491"/>
  <c r="F490" s="1"/>
  <c r="F489" s="1"/>
  <c r="G491"/>
  <c r="G490" s="1"/>
  <c r="G489" s="1"/>
  <c r="E422"/>
  <c r="E421" s="1"/>
  <c r="F68"/>
  <c r="G350"/>
  <c r="G345" s="1"/>
  <c r="G339" s="1"/>
  <c r="F437"/>
  <c r="G437"/>
  <c r="F422"/>
  <c r="F421" s="1"/>
  <c r="F420" s="1"/>
  <c r="F350"/>
  <c r="F345" s="1"/>
  <c r="F339" s="1"/>
  <c r="E350"/>
  <c r="E345" s="1"/>
  <c r="E339" s="1"/>
  <c r="E437"/>
  <c r="E420" s="1"/>
  <c r="G422"/>
  <c r="G421" s="1"/>
  <c r="E21"/>
  <c r="E261"/>
  <c r="E255" s="1"/>
  <c r="G210"/>
  <c r="F210"/>
  <c r="G137"/>
  <c r="G136" s="1"/>
  <c r="G135" s="1"/>
  <c r="G122" s="1"/>
  <c r="F137"/>
  <c r="F136" s="1"/>
  <c r="F135" s="1"/>
  <c r="F122" s="1"/>
  <c r="E137"/>
  <c r="E136" s="1"/>
  <c r="E135" s="1"/>
  <c r="E122" s="1"/>
  <c r="G68"/>
  <c r="G21" s="1"/>
  <c r="F21"/>
  <c r="E314" l="1"/>
  <c r="E241"/>
  <c r="E210" s="1"/>
  <c r="G420"/>
  <c r="G314" s="1"/>
  <c r="G20" s="1"/>
  <c r="F314"/>
  <c r="F20" s="1"/>
  <c r="E20" l="1"/>
</calcChain>
</file>

<file path=xl/sharedStrings.xml><?xml version="1.0" encoding="utf-8"?>
<sst xmlns="http://schemas.openxmlformats.org/spreadsheetml/2006/main" count="1878" uniqueCount="769">
  <si>
    <t xml:space="preserve">Издание газеты </t>
  </si>
  <si>
    <t>0502</t>
  </si>
  <si>
    <t>Коммунальное хозяйство</t>
  </si>
  <si>
    <t>Иные закупки товаров, работ и услуг для обеспечения государственных (муниципальных) нужд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</si>
  <si>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</t>
  </si>
  <si>
    <t>17501S0240</t>
  </si>
  <si>
    <t>Задача " Предоставление субсидий из бюджета Тверской области по отрасли "Культура"</t>
  </si>
  <si>
    <t>0130110540</t>
  </si>
  <si>
    <t>0120151200</t>
  </si>
  <si>
    <t>0910110520</t>
  </si>
  <si>
    <t>1710110740</t>
  </si>
  <si>
    <t>1720210750</t>
  </si>
  <si>
    <t>0830110820</t>
  </si>
  <si>
    <t>Задача "Предоставление субсидий на поддержку отрасли Культуры</t>
  </si>
  <si>
    <t>Субсидии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</si>
  <si>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1760110560</t>
  </si>
  <si>
    <t>1710110500</t>
  </si>
  <si>
    <t>0501</t>
  </si>
  <si>
    <t>Жилищное хозяйство</t>
  </si>
  <si>
    <t>Проведение мероприятий для первичных ветеранских организаций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</si>
  <si>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</si>
  <si>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</si>
  <si>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</si>
  <si>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</si>
  <si>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</si>
  <si>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</si>
  <si>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</si>
  <si>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</si>
  <si>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</si>
  <si>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</si>
  <si>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</si>
  <si>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</si>
  <si>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</si>
  <si>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</si>
  <si>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</si>
  <si>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</si>
  <si>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</si>
  <si>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</si>
  <si>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</si>
  <si>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</si>
  <si>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</si>
  <si>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</si>
  <si>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</si>
  <si>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</si>
  <si>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</si>
  <si>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</si>
  <si>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</si>
  <si>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</si>
  <si>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</si>
  <si>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</si>
  <si>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</si>
  <si>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</si>
  <si>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</si>
  <si>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</si>
  <si>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</si>
  <si>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</si>
  <si>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</si>
  <si>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</si>
  <si>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</si>
  <si>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</si>
  <si>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</si>
  <si>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</si>
  <si>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</si>
  <si>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</si>
  <si>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1004</t>
  </si>
  <si>
    <t>Охрана семьи и детства</t>
  </si>
  <si>
    <t>Подпрограмма "Обеспечение жильем детей-сирот и детей оставшихся без попечения родителей"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</si>
  <si>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</si>
  <si>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</si>
  <si>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</si>
  <si>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</si>
  <si>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</si>
  <si>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</si>
  <si>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</si>
  <si>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</si>
  <si>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</si>
  <si>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</si>
  <si>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</si>
  <si>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</si>
  <si>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</si>
  <si>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</si>
  <si>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</si>
  <si>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</si>
  <si>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</si>
  <si>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</si>
  <si>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</si>
  <si>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Обеспечение деятельности учреждений культуры</t>
  </si>
  <si>
    <t>0804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</si>
  <si>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</si>
  <si>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</si>
  <si>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</si>
  <si>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</si>
  <si>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</si>
  <si>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</si>
  <si>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</si>
  <si>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</si>
  <si>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</si>
  <si>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</si>
  <si>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</si>
  <si>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</si>
  <si>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</si>
  <si>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Подпрограмма "Органиазация дошкольного образования"</t>
  </si>
  <si>
    <t>Резервные средства</t>
  </si>
  <si>
    <t>Обеспечение деятельности  групп предшкольного пребывания детей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</si>
  <si>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</si>
  <si>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</si>
  <si>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дошкольных образовательных организаций</t>
  </si>
  <si>
    <t>Расходы по центральному аппарату</t>
  </si>
  <si>
    <t>Проведение информационно-профилактических мероприятий к международным датам, массовых акций "за здоровый образ жизни"</t>
  </si>
  <si>
    <t>Организация питания в дошкольных образовательных организациях</t>
  </si>
  <si>
    <t>Проведение мероприятий с несовершеннолетними, находящимися в трудной жизненной ситуации</t>
  </si>
  <si>
    <t>Расходы на обеспечение деятельности  администратора муниципальной программы</t>
  </si>
  <si>
    <t>Расходы на обеспечение  администратора муниципальной программы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</si>
  <si>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</si>
  <si>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</si>
  <si>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</si>
  <si>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</si>
  <si>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</si>
  <si>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</si>
  <si>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</si>
  <si>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Содержание автомобильных дорог местного значения</t>
  </si>
  <si>
    <t>Оргнанизация питания детей в дошкольной группе</t>
  </si>
  <si>
    <t>Проведение мероприятий и конкурсов для реализации творческого потенциала одаренных детей</t>
  </si>
  <si>
    <t>Субсидии некоммерческим организациям (за исключением государственных(муниципальных)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</si>
  <si>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</si>
  <si>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</si>
  <si>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</si>
  <si>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</si>
  <si>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</si>
  <si>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</si>
  <si>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</si>
  <si>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</si>
  <si>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0100000000</t>
  </si>
  <si>
    <t>0190000000</t>
  </si>
  <si>
    <t>9900000000</t>
  </si>
  <si>
    <t>1000000000</t>
  </si>
  <si>
    <t>1030000000</t>
  </si>
  <si>
    <t>0120000000</t>
  </si>
  <si>
    <t>1300000000</t>
  </si>
  <si>
    <t>1390000000</t>
  </si>
  <si>
    <t>0130000000</t>
  </si>
  <si>
    <t>1200000000</t>
  </si>
  <si>
    <t>1210000000</t>
  </si>
  <si>
    <t>1040000000</t>
  </si>
  <si>
    <t>1010000000</t>
  </si>
  <si>
    <t>Субсидии бюджетным учреждениям</t>
  </si>
  <si>
    <t>0900000000</t>
  </si>
  <si>
    <t>0920000000</t>
  </si>
  <si>
    <t>0910000000</t>
  </si>
  <si>
    <t>1600000000</t>
  </si>
  <si>
    <t>1610000000</t>
  </si>
  <si>
    <t>0400000000</t>
  </si>
  <si>
    <t>0410000000</t>
  </si>
  <si>
    <t>1700000000</t>
  </si>
  <si>
    <t>1710000000</t>
  </si>
  <si>
    <t>1020000000</t>
  </si>
  <si>
    <t>1400000000</t>
  </si>
  <si>
    <t>1430000000</t>
  </si>
  <si>
    <t>1720000000</t>
  </si>
  <si>
    <t>1730000000</t>
  </si>
  <si>
    <t>0600000000</t>
  </si>
  <si>
    <t>0610000000</t>
  </si>
  <si>
    <t>Участие в областных мероприятиях и спартакиадах молодежи</t>
  </si>
  <si>
    <t>1500000000</t>
  </si>
  <si>
    <t>1510000000</t>
  </si>
  <si>
    <t>Расходы на выплаты персоналу казенных учреждений</t>
  </si>
  <si>
    <t>1750000000</t>
  </si>
  <si>
    <t>1790000000</t>
  </si>
  <si>
    <t>1410000000</t>
  </si>
  <si>
    <t>1420000000</t>
  </si>
  <si>
    <t>1490000000</t>
  </si>
  <si>
    <t>0800000000</t>
  </si>
  <si>
    <t>0840000000</t>
  </si>
  <si>
    <t>Публичные нормативные социальные выплаты гражданам</t>
  </si>
  <si>
    <t>0810000000</t>
  </si>
  <si>
    <t>Социальные выплаты гражданам, кроме публичных нормативных социальных выплат</t>
  </si>
  <si>
    <t>0820000000</t>
  </si>
  <si>
    <t>0830000000</t>
  </si>
  <si>
    <t>0700000000</t>
  </si>
  <si>
    <t>0710000000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</si>
  <si>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</si>
  <si>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0300000000</t>
  </si>
  <si>
    <t>0310000000</t>
  </si>
  <si>
    <t>1030200000</t>
  </si>
  <si>
    <t>0130100000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</si>
  <si>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</si>
  <si>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1210100000</t>
  </si>
  <si>
    <t>1210300000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</si>
  <si>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</si>
  <si>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</si>
  <si>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</si>
  <si>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1010200000</t>
  </si>
  <si>
    <t>0920100000</t>
  </si>
  <si>
    <t>0910100000</t>
  </si>
  <si>
    <t>Задача " Текущее содержание автомобильных дорог местного значения и регионального значения 3 класса"</t>
  </si>
  <si>
    <t>1710100000</t>
  </si>
  <si>
    <t>1710200000</t>
  </si>
  <si>
    <t>1430100000</t>
  </si>
  <si>
    <t>Задача"  Предоставление услуг дополнительного образования детей"</t>
  </si>
  <si>
    <t>1720200000</t>
  </si>
  <si>
    <t>1720100000</t>
  </si>
  <si>
    <t>1720300000</t>
  </si>
  <si>
    <t>1730100000</t>
  </si>
  <si>
    <t>Задача".Предоставление дополнительного образования муниципальными образовательными организациями"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</si>
  <si>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</si>
  <si>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</si>
  <si>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</si>
  <si>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</si>
  <si>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</si>
  <si>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 "Совершенствование реабилитационной работы с несовершеннолетними, находящимися в социально опасном положении".</t>
  </si>
  <si>
    <t>1750100000</t>
  </si>
  <si>
    <t>1510100000</t>
  </si>
  <si>
    <t>Задача" Организация отдыха и занятости детей и подростков в каникулярное время."</t>
  </si>
  <si>
    <t>1410100000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</si>
  <si>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</si>
  <si>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</si>
  <si>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</si>
  <si>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</si>
  <si>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0840200000</t>
  </si>
  <si>
    <t>0810100000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</si>
  <si>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</si>
  <si>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</si>
  <si>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</si>
  <si>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</si>
  <si>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</si>
  <si>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</si>
  <si>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0830100000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</si>
  <si>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</si>
  <si>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</si>
  <si>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</si>
  <si>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</si>
  <si>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0710100000</t>
  </si>
  <si>
    <t>0310100000</t>
  </si>
  <si>
    <t>Сумма руб.</t>
  </si>
  <si>
    <t>плановый период</t>
  </si>
  <si>
    <t>1100000000</t>
  </si>
  <si>
    <t>111000000</t>
  </si>
  <si>
    <t>111020000</t>
  </si>
  <si>
    <t>Организация и проведение кадастровых работ по образованию земельных участков для ИЖС</t>
  </si>
  <si>
    <t>1120200000</t>
  </si>
  <si>
    <t>1120000000</t>
  </si>
  <si>
    <t>1130000000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</si>
  <si>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</si>
  <si>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</si>
  <si>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</si>
  <si>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</si>
  <si>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</si>
  <si>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</si>
  <si>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</si>
  <si>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</si>
  <si>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</si>
  <si>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</si>
  <si>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</si>
  <si>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</si>
  <si>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0105</t>
  </si>
  <si>
    <t>Судебная система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</si>
  <si>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</si>
  <si>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</si>
  <si>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</si>
  <si>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Задача "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</si>
  <si>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</si>
  <si>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</si>
  <si>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Задача  «Повышение  эффективности информационного обеспечения населения"</t>
  </si>
  <si>
    <t xml:space="preserve">Молодежная политика </t>
  </si>
  <si>
    <t>Подпрограмма "Формирование приусадебных и полевых 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</si>
  <si>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</si>
  <si>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</si>
  <si>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</si>
  <si>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</si>
  <si>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1020200000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</si>
  <si>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</si>
  <si>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</si>
  <si>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</si>
  <si>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</si>
  <si>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</si>
  <si>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0190120110</t>
  </si>
  <si>
    <t>0190320310</t>
  </si>
  <si>
    <t>0190320330</t>
  </si>
  <si>
    <t>1310220110</t>
  </si>
  <si>
    <t>Расходы на обеспечение деятельности контрольно-счетных органов</t>
  </si>
  <si>
    <t>9920020900</t>
  </si>
  <si>
    <t>0190320340</t>
  </si>
  <si>
    <t>Расходы на оплату членских взносов в АМО</t>
  </si>
  <si>
    <t>1210320320</t>
  </si>
  <si>
    <t>1900000000</t>
  </si>
  <si>
    <t>1910000000</t>
  </si>
  <si>
    <t>Задача "Обеспечение сотрудничества и взаимодействия АТО, ОМСУ, ГУ МЧС"</t>
  </si>
  <si>
    <t>0310</t>
  </si>
  <si>
    <t>Подпрограмма "Снижение рисков и смягчение последствий чрезвычайных ситуаций"</t>
  </si>
  <si>
    <t>1080000000</t>
  </si>
  <si>
    <t>1080100000</t>
  </si>
  <si>
    <t>Задача" Обеспечение пожарной безопасности"</t>
  </si>
  <si>
    <t>1080120110</t>
  </si>
  <si>
    <t>Обеспечение первичных мер пожарной безопасности</t>
  </si>
  <si>
    <t>1010220220</t>
  </si>
  <si>
    <t>1010220210</t>
  </si>
  <si>
    <t>09201S0300</t>
  </si>
  <si>
    <t>0910120110</t>
  </si>
  <si>
    <t>0910200000</t>
  </si>
  <si>
    <t>091R3S1090</t>
  </si>
  <si>
    <t>1130120110</t>
  </si>
  <si>
    <t>1210120110</t>
  </si>
  <si>
    <t>1610220210</t>
  </si>
  <si>
    <t>0410120130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</si>
  <si>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</si>
  <si>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</si>
  <si>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</si>
  <si>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</si>
  <si>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</si>
  <si>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</si>
  <si>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</si>
  <si>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</si>
  <si>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</si>
  <si>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1710220210</t>
  </si>
  <si>
    <t>1710220230</t>
  </si>
  <si>
    <t>1020220210</t>
  </si>
  <si>
    <t>1710220240</t>
  </si>
  <si>
    <t>1720120110</t>
  </si>
  <si>
    <t>1720320320</t>
  </si>
  <si>
    <t>17203S0250</t>
  </si>
  <si>
    <t>1430120110</t>
  </si>
  <si>
    <t>1730120110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</si>
  <si>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</si>
  <si>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</si>
  <si>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</si>
  <si>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</si>
  <si>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</si>
  <si>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</si>
  <si>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</si>
  <si>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</si>
  <si>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</si>
  <si>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1510120110</t>
  </si>
  <si>
    <t>1790120110</t>
  </si>
  <si>
    <t>1410120110</t>
  </si>
  <si>
    <t>1420120110</t>
  </si>
  <si>
    <t>1490120110</t>
  </si>
  <si>
    <t>0840220210</t>
  </si>
  <si>
    <t>0810120110</t>
  </si>
  <si>
    <t>0810120120</t>
  </si>
  <si>
    <t>0810120140</t>
  </si>
  <si>
    <t>0810220210</t>
  </si>
  <si>
    <t>0810220220</t>
  </si>
  <si>
    <t>0820120110</t>
  </si>
  <si>
    <t>Иные выплаты населению</t>
  </si>
  <si>
    <t>0820120120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</si>
  <si>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</si>
  <si>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</si>
  <si>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</si>
  <si>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</si>
  <si>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</si>
  <si>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</si>
  <si>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</si>
  <si>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</si>
  <si>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0620000000</t>
  </si>
  <si>
    <t>0620100000</t>
  </si>
  <si>
    <t>06201L4970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</si>
  <si>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</si>
  <si>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</si>
  <si>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</si>
  <si>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0710120110</t>
  </si>
  <si>
    <t>0710120120</t>
  </si>
  <si>
    <t>0710120130</t>
  </si>
  <si>
    <t>0710120140</t>
  </si>
  <si>
    <t>0710120160</t>
  </si>
  <si>
    <t>0710220210</t>
  </si>
  <si>
    <t xml:space="preserve">Софинансирование на капитальный ремонт и ремонт улично-дорожной сети </t>
  </si>
  <si>
    <t>09102S1050</t>
  </si>
  <si>
    <t>0910211050</t>
  </si>
  <si>
    <t xml:space="preserve">Субсидии на капитальный ремонт и ремонт улично-дорожной сети </t>
  </si>
  <si>
    <t>091R311090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</si>
  <si>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</si>
  <si>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</si>
  <si>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</si>
  <si>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</si>
  <si>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0200</t>
  </si>
  <si>
    <t>НАЦИОНАЛЬНАЯ ОБОРОНА</t>
  </si>
  <si>
    <t>0203</t>
  </si>
  <si>
    <t>Мобилизационная и вневойсковая подготовка</t>
  </si>
  <si>
    <t>0160000000</t>
  </si>
  <si>
    <t>0160100000</t>
  </si>
  <si>
    <t>0160151180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</si>
  <si>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</si>
  <si>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</si>
  <si>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</si>
  <si>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Создание условий для предоставления транспортных услуг населению в организации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мету обучения и обратно за счет средств местного бюджета</t>
  </si>
  <si>
    <t>1730200000</t>
  </si>
  <si>
    <t>Задача "Повышение заработной платы педагогическим работникам муниципальных организаций дополнительного образования"</t>
  </si>
  <si>
    <t>1730210690</t>
  </si>
  <si>
    <t>17301S0690</t>
  </si>
  <si>
    <t>1430400000</t>
  </si>
  <si>
    <t>1430410690</t>
  </si>
  <si>
    <t>Задача "Предоставление субсидий из бюджета Тверской области"</t>
  </si>
  <si>
    <t>14301S0690</t>
  </si>
  <si>
    <t>1750200000</t>
  </si>
  <si>
    <t>1750210240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</si>
  <si>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</si>
  <si>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</si>
  <si>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14101S0680</t>
  </si>
  <si>
    <t>14201S0680</t>
  </si>
  <si>
    <t>0310200000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</si>
  <si>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</si>
  <si>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</si>
  <si>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</si>
  <si>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0120259302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</si>
  <si>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</si>
  <si>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</si>
  <si>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</si>
  <si>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</si>
  <si>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</si>
  <si>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Наем транспортных средств для участия молодежи  в областных мероприятиях и соревнованиях</t>
  </si>
  <si>
    <t>Поощрение участников молодежных творческих коллективов  в межрайонных, областных конкурсах и фестивалях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</si>
  <si>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</si>
  <si>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</si>
  <si>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Задача."Организация предоставления общедоступного бесплатного дошкольного образования на территории Весьегонского муниципального округа за счет средств регионального бюджета"</t>
  </si>
  <si>
    <t>"О бюджете Весьегонского муниципального округа Тверской области</t>
  </si>
  <si>
    <t>0103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</si>
  <si>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</si>
  <si>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</si>
  <si>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Задача"Осуществление оценки рыночной стоимости объектов собственности Весьегонского муниципального округа Тверской области", вовлекаемых в сделки"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</si>
  <si>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</si>
  <si>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</si>
  <si>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</si>
  <si>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</t>
  </si>
  <si>
    <t xml:space="preserve">Подпрограмма "Транспортное обслуживание населения Весьегонского муниципального округа Тверской области </t>
  </si>
  <si>
    <t>Задача" Повышение транспортной доступности населенных пунктов Весьегонского муниципального округа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</si>
  <si>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</si>
  <si>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</si>
  <si>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</si>
  <si>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</si>
  <si>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</si>
  <si>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</si>
  <si>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</si>
  <si>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</si>
  <si>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регионального бюджета"</t>
  </si>
  <si>
    <t xml:space="preserve">Обеспечение деятельности организаций дополнительного образования детей 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</si>
  <si>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</si>
  <si>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</si>
  <si>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</si>
  <si>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</si>
  <si>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"Содействие развитию здравоохранения Весьегонского муниципального округа Тверской области "</t>
  </si>
  <si>
    <t xml:space="preserve">Оказание содействия общественным организациям и объединениям Весьегонского муниципального округа Тверской области 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</si>
  <si>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</si>
  <si>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</si>
  <si>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Задача "Социальная поддержка людей, внёсших значительный вклад в развитие Весьегонского муниципального округа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</si>
  <si>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области"
</t>
  </si>
  <si>
    <t xml:space="preserve">Расходы на обеспечение деятельности Думы Весьегонского муниципального округа 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</si>
  <si>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</si>
  <si>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>Проведение этапа и обеспечение участия в региональном конкурсе "Безопасное колесо"</t>
  </si>
  <si>
    <t>Проведение  конкурса среди образовательных учреждений на лучшую постановку воспитательной работы</t>
  </si>
  <si>
    <t>Задача "Сокращение спроса на наркотики в Весьегонском муниципальном округе Тверской областие за счет совершенствования системы профилактики немедицинского потребления наркотиков"</t>
  </si>
  <si>
    <t>Задача " Привлечение в Весьегонский муниципальный округ Тверской области врачей-специалистов с целью улучшения медицинского обслуживания населения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</si>
  <si>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</si>
  <si>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в рамках 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</si>
  <si>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</si>
  <si>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9960020900</t>
  </si>
  <si>
    <t>Проведение полевых кадастровых работ по установлению на местности границ земельных участков</t>
  </si>
  <si>
    <t>0190320350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</si>
  <si>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</t>
  </si>
  <si>
    <t>Ремонт водопроводных и канализационных сетей сетей</t>
  </si>
  <si>
    <t>Выплата пенсий за выслугу лет к страховой пенсии по старости(инвалидности) муниципальных служащих</t>
  </si>
  <si>
    <t>Задача " Ежемесячная выплата пенсий за выслугу лет к страховой пенсии по старости(инвалидности) муниципальных служащих"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</si>
  <si>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муниципального округа и повышение эффективности его использования"</t>
  </si>
  <si>
    <t>Задача 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</si>
  <si>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</si>
  <si>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Подпрограмма "Развитие физкультурно-оздоровительного движения среди всех возрастных групп и категорий населения"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</si>
  <si>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календарного плана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</si>
  <si>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</si>
  <si>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1030300000</t>
  </si>
  <si>
    <t>1030310510</t>
  </si>
  <si>
    <t>1410400000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</si>
  <si>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</si>
  <si>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</si>
  <si>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</si>
  <si>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</si>
  <si>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</si>
  <si>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</si>
  <si>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Расходы на выплату персоналу казенных учреждений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</si>
  <si>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</si>
  <si>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 xml:space="preserve">0502 </t>
  </si>
  <si>
    <t>Благоустройство воинских захоронений за счет средств местного бюджета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</si>
  <si>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</si>
  <si>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2023 год</t>
  </si>
  <si>
    <t>1800000000</t>
  </si>
  <si>
    <t>1810000000</t>
  </si>
  <si>
    <t>1810100000</t>
  </si>
  <si>
    <t>1810120110</t>
  </si>
  <si>
    <t>1910300000</t>
  </si>
  <si>
    <t>1910320310</t>
  </si>
  <si>
    <t>1910320340</t>
  </si>
  <si>
    <t>1910200000</t>
  </si>
  <si>
    <t>1910220210</t>
  </si>
  <si>
    <t>1910220220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</si>
  <si>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</si>
  <si>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</si>
  <si>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</si>
  <si>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</si>
  <si>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</si>
  <si>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</si>
  <si>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</si>
  <si>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</si>
  <si>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</si>
  <si>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</si>
  <si>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>03101S0320</t>
  </si>
  <si>
    <t>1720253031</t>
  </si>
  <si>
    <t>17202L3040</t>
  </si>
  <si>
    <t>Содержание и техническое обслуживание объектов жизнеобеспечения на территории Весьегонского муниципального округа</t>
  </si>
  <si>
    <t>1920120160</t>
  </si>
  <si>
    <t>1920120180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</si>
  <si>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</si>
  <si>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 муниципальном округе Тверской области"</t>
  </si>
  <si>
    <t>Энергосбережение и повышение энергетической эффективности использования энергетических ресурсов при эксплуатировании объектов уличного освещения на территории г.Весьегонска</t>
  </si>
  <si>
    <r>
      <t>Задача" Организация предоставления общедоступного бесплатного дошкольного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образования на территории Весьегонского муниципального округа Тверской области "</t>
    </r>
  </si>
  <si>
    <t xml:space="preserve">к решению Думы Весьегонского миниципального округа </t>
  </si>
  <si>
    <t>Доля субсидий из бюджета муниципального округа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</si>
  <si>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</t>
  </si>
  <si>
    <t>1140000000</t>
  </si>
  <si>
    <t>1140100000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</si>
  <si>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</si>
  <si>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</si>
  <si>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</si>
  <si>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</si>
  <si>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r>
      <t>Задача 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Патриотическое воспитание молодежи Весьегонского мунипального округа на базе МБУ МСПЦ "Кировец""</t>
    </r>
  </si>
  <si>
    <t>Обеспечение деятельности МБУ МСПЦ "Кировец""</t>
  </si>
  <si>
    <t>Подпрограмма "Развитие МБУ  МСПЦ "Кировец""</t>
  </si>
  <si>
    <t>Задача"Выявление и поощрение одарённых детей"</t>
  </si>
  <si>
    <t>9990020900</t>
  </si>
  <si>
    <t>141А255194</t>
  </si>
  <si>
    <t>141А255193</t>
  </si>
  <si>
    <t>142А255194</t>
  </si>
  <si>
    <t>142А255193</t>
  </si>
  <si>
    <t>1910600000</t>
  </si>
  <si>
    <t>Задача" Содержание и ремонт муниципального жилого фонда"</t>
  </si>
  <si>
    <t>1420310680</t>
  </si>
  <si>
    <t>1910620620</t>
  </si>
  <si>
    <t>Содержание жилого фонда</t>
  </si>
  <si>
    <t>2024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</si>
  <si>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2022-2027 годы</t>
  </si>
  <si>
    <t>1210400000</t>
  </si>
  <si>
    <t>Задача "Повышение эффективности использования муниципального имущества"</t>
  </si>
  <si>
    <t>1210420430</t>
  </si>
  <si>
    <t>1910220270</t>
  </si>
  <si>
    <t>Ремонт объектов коммунального хозяйства</t>
  </si>
  <si>
    <r>
      <t xml:space="preserve">Финансовое обеспечение деятельности </t>
    </r>
    <r>
      <rPr>
        <sz val="11"/>
        <rFont val="Times New Roman"/>
        <family val="1"/>
        <charset val="204"/>
      </rPr>
      <t>МКУ</t>
    </r>
    <r>
      <rPr>
        <sz val="11"/>
        <color indexed="8"/>
        <rFont val="Times New Roman"/>
        <family val="1"/>
        <charset val="204"/>
      </rPr>
      <t xml:space="preserve"> "Единая дежурно-диспетчерская служба Весьегонского муниципального округа Тверской области"</t>
    </r>
  </si>
  <si>
    <t>0920300000</t>
  </si>
  <si>
    <t>0920320110</t>
  </si>
  <si>
    <t>Приложение 4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</si>
  <si>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</si>
  <si>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</si>
  <si>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сельским учреждениям культуры)</t>
  </si>
  <si>
    <t>Подпрограмма "Совершенствование, развитие, повышение эффективности информационного обеспечения населения"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</si>
  <si>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</si>
  <si>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 xml:space="preserve"> Оказание адресной материальной помощи гражданам,в том числе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</si>
  <si>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</si>
  <si>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</si>
  <si>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>Субвенции местным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</si>
  <si>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Субвенции иместным бюджетам на осуществление органами местного самоуправления 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</si>
  <si>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</si>
  <si>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</si>
  <si>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</si>
  <si>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</si>
  <si>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</si>
  <si>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работникам муниципальных учреждений культуры Тверской области  за счет средств местного бюджета</t>
  </si>
  <si>
    <t>Повышение заработной платы работникам муниципальных учреждений культуры Тверской области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</si>
  <si>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</si>
  <si>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Субвенция местным бюджетам 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</si>
  <si>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Субвенции бюджетам муниципальных образований на осуществление отдельных  государственных полномочий по  компенсаций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</si>
  <si>
    <t xml:space="preserve">Оплата НДС за аренду помещения </t>
  </si>
  <si>
    <t>1210410440</t>
  </si>
  <si>
    <t>Подпрограмма"Обустройство помещения для занятий воспитанников МБУ «МСПЦ «Кировец» "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</si>
  <si>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</si>
  <si>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</si>
  <si>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07007</t>
  </si>
  <si>
    <t>1520000000</t>
  </si>
  <si>
    <t>1520100000</t>
  </si>
  <si>
    <t>1520120110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</si>
  <si>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</si>
  <si>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14203S0370</t>
  </si>
  <si>
    <t>1910220280</t>
  </si>
  <si>
    <t>Проведение дезинвазии, дегельминтизации сточных вод и осадков сточных вод на очистных сооружениях канализации</t>
  </si>
  <si>
    <t>1030120160</t>
  </si>
  <si>
    <t>1030120170</t>
  </si>
  <si>
    <t>Организация просмотра патриотических фильмов несовершеннолетними, состоящими на учете</t>
  </si>
  <si>
    <t>Организация психологических тренингов для подростков</t>
  </si>
  <si>
    <t>1410320330</t>
  </si>
  <si>
    <t>1910220290</t>
  </si>
  <si>
    <t>Устройство станции обезжелезивания</t>
  </si>
  <si>
    <t>08301R0820</t>
  </si>
  <si>
    <t xml:space="preserve"> на 2023 год и на плановый период 2024 и 2025 годов"</t>
  </si>
  <si>
    <t>бюджета на 2023 год и на плановый период 2024 и 2025 годов</t>
  </si>
  <si>
    <t>2025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</si>
  <si>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2023-2028 годы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</si>
  <si>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</si>
  <si>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"Управление муниципальными финансами и совершенствование доходного потенциала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</si>
  <si>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области""Совершенствование муниципального управления в Весьегонском муниципальном округе Тверской области" на 2023-2028 годы"</t>
  </si>
  <si>
    <t>Муниципальная программа Весьегонского муниципального округа Тверской области "Обеспечение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2023-2028 годы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</si>
  <si>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</si>
  <si>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мунципального округа Тверской области" на 2023-2028 годы</t>
  </si>
  <si>
    <t>Муниципальная программа Весьегонского муниципального окуруга Тверской области "Повышение эффективности управления муниципальной собственностью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</si>
  <si>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</si>
  <si>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</si>
  <si>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</si>
  <si>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</si>
  <si>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</si>
  <si>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</si>
  <si>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</si>
  <si>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</si>
  <si>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2023-2028 годы"</t>
  </si>
  <si>
    <t>Муниципальная программа  Весьегонского муниципального округа Тверской области 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</si>
  <si>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 "Культура Весьегонского муниципального округа Тверской области на 2023-2028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</si>
  <si>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</si>
  <si>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</si>
  <si>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</si>
  <si>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2023-2028 годы"</t>
  </si>
  <si>
    <t>Обслуживание программ</t>
  </si>
  <si>
    <t>0910400000</t>
  </si>
  <si>
    <t>09104S9023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</si>
  <si>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д.Чистая Дуброва, д.Мышкино Весьегонского муниципального округа Тверской области)</t>
  </si>
  <si>
    <t>09104S9024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</si>
  <si>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д.Бриково Весьегонского муниципального округа Тверской области)</t>
  </si>
  <si>
    <t>09104S9025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</si>
  <si>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д.Романцево, д.Топорищево Весьегонского муниципального округа Тверской области)</t>
  </si>
  <si>
    <t>1110220210</t>
  </si>
  <si>
    <t>192F254240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</si>
  <si>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</si>
  <si>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1920111180</t>
  </si>
  <si>
    <t>Иные межбюджетные трансферты на приобретение и установку детских игровых комплексов</t>
  </si>
  <si>
    <t>19202S9018</t>
  </si>
  <si>
    <t>19202S9019</t>
  </si>
  <si>
    <t>19202S9020</t>
  </si>
  <si>
    <t>19202S9021</t>
  </si>
  <si>
    <t>19202S9022</t>
  </si>
  <si>
    <t>19202S9027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</si>
  <si>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(Строительство колодцев на территории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</si>
  <si>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(Устройство контейнерных площадок в г.Весьегонск, Весьегонского МО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</si>
  <si>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Устройство контейнерных площадок по адресу: Весьегонский МО, д.Б.Овсяниково, д.Григорево, д.Квасково, д.Никулино, с.Любегощи, д.Алферово, д.Остров)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</si>
  <si>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д.Столбищи, д.Беняково, д.Горка, д.Дюдиково, д.Огнишино))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</si>
  <si>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</si>
  <si>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д.Противье Весьегонского муниципального округа)</t>
  </si>
  <si>
    <t>143A354530</t>
  </si>
  <si>
    <t>Создание виртуального концертного зала</t>
  </si>
  <si>
    <t>1730300000</t>
  </si>
  <si>
    <t xml:space="preserve">Задача "Реализация системы персонифицированного финансирования  дополнительного образования детей» </t>
  </si>
  <si>
    <t>1730320310</t>
  </si>
  <si>
    <t>0610220230</t>
  </si>
  <si>
    <t>Проведение групповых развивающих программ и тренингов для молодежи</t>
  </si>
  <si>
    <t>0610220240</t>
  </si>
  <si>
    <t>142A155198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</si>
  <si>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инфраструктуры(в том числе капитальный ремонт зданий)</t>
  </si>
  <si>
    <t>Обеспечение функционирования модели персонифицированного финансирования дополнительного образования детей</t>
  </si>
  <si>
    <t>Субсидии местным бюджетам на подготовку проектов межевания земельных участков и на проведение кадастровых работ</t>
  </si>
  <si>
    <t>1010220230</t>
  </si>
  <si>
    <t>Организация временного трудоустройства подростков в период летних каникул в учреждениях культуры Весьегонского муниципального округа Тверской области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</si>
  <si>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</si>
  <si>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</si>
  <si>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</si>
  <si>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</si>
  <si>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</si>
  <si>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</si>
  <si>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1150000000</t>
  </si>
  <si>
    <t>1150100000</t>
  </si>
  <si>
    <t>1150120510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</si>
  <si>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2023-2028 годы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</si>
  <si>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</si>
  <si>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Задача" Уничтожение борщевика Сосновского в населенных пунктах Весьегонского муниципального округа"</t>
  </si>
  <si>
    <t>Проведение работ по обработке земель, уничтожение от произростания борщевика Сосновского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</si>
  <si>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Весьегонгского муниципального округа Тверской области на 2023-2028 годы"</t>
  </si>
  <si>
    <t>Подпрограмма "Подготовка проектов межевания земельных участков и проведение кадастровых работ"</t>
  </si>
  <si>
    <t>1230000000</t>
  </si>
  <si>
    <t>1230100000</t>
  </si>
  <si>
    <t>12301L5990</t>
  </si>
  <si>
    <t>Задача" Подготовка проектов межевания земельных участков и проведение кадастровых работ"</t>
  </si>
  <si>
    <t>Задача "Осуществление регулярных перевозок пассажиров и багажа автомобильным транспортом по регулируемым тарифам на городском муниципальном маршруте"</t>
  </si>
  <si>
    <t>Осуществление регулярных перевозок пассажиров и багажа автомобильным транспортом по регулируемым тарифам на городском муниципальном маршруте</t>
  </si>
  <si>
    <t>от  20.12.2022  № 268</t>
  </si>
  <si>
    <t>Задача " Капитальный ремонт и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</si>
  <si>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</si>
  <si>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</si>
  <si>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0910419024</t>
  </si>
  <si>
    <t>0910419025</t>
  </si>
  <si>
    <t>0910419023</t>
  </si>
  <si>
    <t>Задача" Постановка на государственный кадастровый учет объектов недвижимости, не прошедших государственный кадастровый учет и снятие с государственного кадастрового учета объектов, подлежащих списанию"</t>
  </si>
  <si>
    <t>Выявление бесхозных объектов недвижимости и объектов недвижимости, не прошедших государственный кадастровый учет и подлежащих списанию, проведение кадастровых работ для постановки объектов на государственный кадастровый учет и снятие с государственного кадастрового учета объектов</t>
  </si>
  <si>
    <t>1910320360</t>
  </si>
  <si>
    <t>Взносы на капитальный ремонт общего имущества многоквартирных домов</t>
  </si>
  <si>
    <t>14103L5192</t>
  </si>
  <si>
    <t>Государственная поддержка отрасли культуры (в части мероприятий по модернизации библиотек в части комплектования книжных фондов библиотек муниципальных образований</t>
  </si>
  <si>
    <t>1410200000</t>
  </si>
  <si>
    <t>1410220210</t>
  </si>
  <si>
    <t>Задача "Проведение противопожарных мероприятий и ремонт зданий и помещений муниципальных учреждений культуры"</t>
  </si>
  <si>
    <t>Проведение ремонтных работ городских и районных Джомов культуры, библиотек и музеев муниципальных образований Тверской области</t>
  </si>
  <si>
    <t>Подпрограмма "Комплексная безопасность образовательных организаций"</t>
  </si>
  <si>
    <t>Задача "Мероприятия в рамках муниципальных программ направленных на ремонт образовательных организаций"</t>
  </si>
  <si>
    <t>Софинансирование на реализацию проектов в рамках поддержки школьных инициатив Тверской области за счет средств местного бюджета</t>
  </si>
  <si>
    <t>1740000000</t>
  </si>
  <si>
    <t>1740100000</t>
  </si>
  <si>
    <t>17401S8000</t>
  </si>
  <si>
    <t>1910320330</t>
  </si>
  <si>
    <t>Расходы на погашение кредиторской задолженности по капитальному ремонтув жилых помещениях муниципального жилого фонда</t>
  </si>
  <si>
    <t>1920120192</t>
  </si>
  <si>
    <t>Устройство детских игровых комплексов</t>
  </si>
  <si>
    <t>19202S9026</t>
  </si>
  <si>
    <t>1920219018</t>
  </si>
  <si>
    <t>1920219020</t>
  </si>
  <si>
    <t>1920219021</t>
  </si>
  <si>
    <t>1920219022</t>
  </si>
  <si>
    <t>1920219019</t>
  </si>
  <si>
    <t>1920219027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</si>
  <si>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(Оборудование скважины в городе Весьегонск системой)</t>
  </si>
  <si>
    <t>1930000000</t>
  </si>
  <si>
    <t>1930100000</t>
  </si>
  <si>
    <t>19301S0860</t>
  </si>
  <si>
    <t>Подпрограмма "Развитие малого и среднего предпринимательства в сфере туризма"</t>
  </si>
  <si>
    <t>Задача "Создание и развитие проектов по благоустройству территорий, прилегающих к объектам туристского показа Весьегонского муниципального округа Тверской области"</t>
  </si>
  <si>
    <t>Софинансирование развития малого и среднего предпринимательства в сфере туризма"</t>
  </si>
  <si>
    <t>1940000000</t>
  </si>
  <si>
    <t>1940100000</t>
  </si>
  <si>
    <t>19401S0290</t>
  </si>
  <si>
    <t>1940110290</t>
  </si>
  <si>
    <t>Подпрограмма "Обеспечение жилыми помещениями малоимущих многодетных семей"</t>
  </si>
  <si>
    <t>Задача "Содействие в решении жилищных проблем малоимущих многодетных семей"</t>
  </si>
  <si>
    <t>Обеспечение жилыми помещениями малоимущих многодетных семей, нуждающихся в жилых помещениях за счет средств местного бюджета</t>
  </si>
  <si>
    <t>Субсидии местным бюджетам на обеспечение жилыми помещениями малоимущих многодетных семей, нуждающихся в жилых помещениях</t>
  </si>
  <si>
    <t xml:space="preserve"> Субсидии местным бюджетам на реализацию программ по поддержке местных инициативТверской области (Ремонт автомобильной дороги в д.Чистая Дуброва, д.Мышкино Весьегонского муниципального округа Тверской области)</t>
  </si>
  <si>
    <t xml:space="preserve"> Субсидии местным бюджетам на реализацию программ по поддержке местных инициатив Тверской области  (Ремонт автомобильной дороги в д.Романцево, д.Топорищево Весьегонского муниципального округа Тверской области)</t>
  </si>
  <si>
    <t xml:space="preserve"> Субсидии маестным бюджетам на реализацию программ по поддержке местных инициатив Тверской области (Ремонт автомобильной дороги в д.Бриково Весьегонского муниципального округа Тверской области)</t>
  </si>
  <si>
    <t>0410120140</t>
  </si>
  <si>
    <t>Ликвидация мест несанкционированного размещения отходов</t>
  </si>
  <si>
    <t>0410200000</t>
  </si>
  <si>
    <t>Задача "Улучшение качества окружающей среды и информационного обеспечения органов местного самоуправления Весьегонского муниципального округа Тверской области для принятия решений по вопросам обеспечения экологической безопасности</t>
  </si>
  <si>
    <t>0410220230</t>
  </si>
  <si>
    <t>Организация работ по благоустройству и озеленению территории населенных пунктов Весьегонского муниципального округа</t>
  </si>
  <si>
    <t>Задача" Совершенствование системы обращения с отходами производства и потребления"</t>
  </si>
  <si>
    <t>Субсидии местным бюджетам  на реализацию программ по поддержке местных инициативТверской области  (Устройство детской игровой площадки в д.Противье Весьегонского муниципального округа)</t>
  </si>
  <si>
    <t xml:space="preserve"> Субсидии местным бюджетам  на реализацию программ по поддержке местных инициативТверской области   (Устройство контейнерных площадок в г.Весьегонск, Весьегонского МО Тверской области)</t>
  </si>
  <si>
    <t xml:space="preserve"> Субсидии местным бюджетам  на реализацию программ по поддержке местных инициатив Тверской области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</si>
  <si>
    <t xml:space="preserve"> Субсидии местным бюджетам  на реализацию программ по поддержке местных инициатив Тверской области  (Устройство контейнерных площадок по адресу: Весьегонский МО, д.Столбищи, д.Беняково, д.Горка, д.Дюдиково, д.Огнишино))</t>
  </si>
  <si>
    <t xml:space="preserve"> Субсидии местным бюджетам на реализацию программ по поддержке местных инициатив Тверской области ( Устройство контейнерных площадок по адресу: Весьегонский МО, д.Б.Овсяниково, д.Григорево, д.Квасково, д.Никулино, с.Любегощи, д.Алферово, д.Остров)</t>
  </si>
  <si>
    <t>Субсидии местным бюджетам на реализацию программ по поддержке местных инициатив Тверской области (Строительство колодцев на территории Весьегонского муниципального округа Тверской области)</t>
  </si>
  <si>
    <t>Расходы на реализацию мероприятий по обращениям, поступающим к депутатам Законодательного Собрания Тверской области</t>
  </si>
  <si>
    <t>Средства на реализацию мероприятий по обращениям, поступающим к депутатам Законодательного Собрания Тверской области</t>
  </si>
  <si>
    <t>1740120110</t>
  </si>
  <si>
    <t>Укрепление технического состояния дошкольных образовательных организаций</t>
  </si>
  <si>
    <t>9930010920</t>
  </si>
  <si>
    <t>1740118000</t>
  </si>
  <si>
    <t>Иные межбюджетные трансферты местным бюджетам на реализацию проектов в рамках поддержки школьных инициатив Тверской области</t>
  </si>
  <si>
    <t>1740120120</t>
  </si>
  <si>
    <t>Укрепление технического состояния общеобразовательных организаций</t>
  </si>
  <si>
    <t>1740120130</t>
  </si>
  <si>
    <t>Проведение текущего ремонта организаций дополнительного образования</t>
  </si>
  <si>
    <t>1930110860</t>
  </si>
  <si>
    <t>Иные межбюджетные трансферты муниципальным образованиям Тверской области из областного бюджета Тверской области на содействие развитию малого и среднего предпринимательства в сфере туризма</t>
  </si>
  <si>
    <t>240</t>
  </si>
  <si>
    <t>Подпрограмма "Формирование земельных участков для устройства  контейнерных площадок, детской игровой площадки,колодцев и иных объектов"</t>
  </si>
  <si>
    <t>Задача   "Проведение кадастровых работ для устройства объектов, необходимых для жизнеобеспечения населения Весьегонского муниципального округа"</t>
  </si>
  <si>
    <t>Организация и проведение кадастровых работ для устройства объектов</t>
  </si>
  <si>
    <t>Исполнение судебных актов</t>
  </si>
  <si>
    <t>Проведение тура "Летние каникулы в г.Санкт-Петербурге""</t>
  </si>
  <si>
    <t>1740200000</t>
  </si>
  <si>
    <t>Задача "Проведение противопожарных мероприятий в образовательных организациях и оснащение муниципальных образовательных организаций, реализующих программу дошкольного образования, уличными игровыми комплексами"</t>
  </si>
  <si>
    <t>1740211350</t>
  </si>
  <si>
    <t>Субсидии местным бюджетам на оснащение муниципальных образовате6льных организаций, реализующих программы дошкольного образования, уличными игровыми комплексами</t>
  </si>
  <si>
    <t>17402S1350</t>
  </si>
  <si>
    <t>Софинансирование на оснащение муниципальных образовате6льных организаций, реализующих программы дошкольного образования, уличными игровыми комплексами</t>
  </si>
  <si>
    <t>172EB51790</t>
  </si>
  <si>
    <t>Субвенции местным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</si>
  <si>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1910220260</t>
  </si>
  <si>
    <t>Разработка и согласование проекта зон санитарной охраны источников питьевого водоснабжения</t>
  </si>
  <si>
    <t>Субсидии местным бюджетам на реализацию программ по поддержке местных инициатив в Тверской области (Оборудование скважины в городе Весьегонске системой)</t>
  </si>
  <si>
    <t>к решению Думы Весьегонского муниципального округа от 28.08.2023 г.  № 313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</si>
</sst>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\ * #,##0.00&quot;р. &quot;;\-* #,##0.00&quot;р. &quot;;\ * \-#&quot;р. &quot;;\ @\ "/>
  </numFmts>
  <fonts count="40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333333"/>
      <name val="Calibri"/>
      <family val="2"/>
      <charset val="204"/>
    </font>
    <font>
      <i/>
      <sz val="10"/>
      <color rgb="FF80808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0066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b/>
      <sz val="10"/>
      <color rgb="FF000000"/>
      <name val="Arial CYR"/>
      <charset val="204"/>
    </font>
    <font>
      <sz val="11"/>
      <color rgb="FF00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2DCDB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878787"/>
      </patternFill>
    </fill>
    <fill>
      <patternFill patternType="solid">
        <fgColor rgb="FFDDDDDD"/>
        <bgColor rgb="FFF2DCDB"/>
      </patternFill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9" fillId="0" borderId="1">
      <alignment vertical="top" wrapText="1"/>
    </xf>
    <xf numFmtId="0" fontId="13" fillId="0" borderId="15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2" fillId="0" borderId="0"/>
    <xf numFmtId="0" fontId="14" fillId="0" borderId="0">
      <alignment vertical="top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2" fillId="7" borderId="0"/>
    <xf numFmtId="0" fontId="19" fillId="0" borderId="15">
      <alignment horizontal="center" vertical="center" wrapText="1"/>
    </xf>
    <xf numFmtId="1" fontId="19" fillId="0" borderId="15">
      <alignment horizontal="left" vertical="top" wrapText="1" indent="2"/>
    </xf>
    <xf numFmtId="0" fontId="19" fillId="0" borderId="0"/>
    <xf numFmtId="1" fontId="19" fillId="0" borderId="15">
      <alignment horizontal="center" vertical="top" shrinkToFit="1"/>
    </xf>
    <xf numFmtId="0" fontId="13" fillId="0" borderId="15">
      <alignment horizontal="left"/>
    </xf>
    <xf numFmtId="4" fontId="19" fillId="0" borderId="15">
      <alignment horizontal="right" vertical="top" shrinkToFit="1"/>
    </xf>
    <xf numFmtId="4" fontId="13" fillId="5" borderId="15">
      <alignment horizontal="right" vertical="top" shrinkToFit="1"/>
    </xf>
    <xf numFmtId="0" fontId="19" fillId="0" borderId="0">
      <alignment wrapText="1"/>
    </xf>
    <xf numFmtId="0" fontId="19" fillId="0" borderId="0">
      <alignment horizontal="left" wrapText="1"/>
    </xf>
    <xf numFmtId="10" fontId="19" fillId="0" borderId="15">
      <alignment horizontal="right" vertical="top" shrinkToFit="1"/>
    </xf>
    <xf numFmtId="10" fontId="13" fillId="5" borderId="15">
      <alignment horizontal="right" vertical="top" shrinkToFit="1"/>
    </xf>
    <xf numFmtId="0" fontId="20" fillId="0" borderId="0">
      <alignment horizontal="center" wrapText="1"/>
    </xf>
    <xf numFmtId="0" fontId="20" fillId="0" borderId="0">
      <alignment horizontal="center"/>
    </xf>
    <xf numFmtId="0" fontId="19" fillId="0" borderId="0">
      <alignment horizontal="right"/>
    </xf>
    <xf numFmtId="0" fontId="19" fillId="0" borderId="0">
      <alignment vertical="top"/>
    </xf>
    <xf numFmtId="0" fontId="13" fillId="0" borderId="15">
      <alignment vertical="top" wrapText="1"/>
    </xf>
    <xf numFmtId="4" fontId="13" fillId="6" borderId="15">
      <alignment horizontal="right" vertical="top" shrinkToFit="1"/>
    </xf>
    <xf numFmtId="10" fontId="13" fillId="6" borderId="15">
      <alignment horizontal="right" vertical="top" shrinkToFit="1"/>
    </xf>
    <xf numFmtId="0" fontId="18" fillId="0" borderId="0"/>
    <xf numFmtId="0" fontId="23" fillId="0" borderId="0"/>
    <xf numFmtId="0" fontId="24" fillId="7" borderId="0"/>
    <xf numFmtId="0" fontId="23" fillId="0" borderId="0"/>
    <xf numFmtId="0" fontId="36" fillId="0" borderId="0" applyBorder="0" applyProtection="0"/>
    <xf numFmtId="0" fontId="37" fillId="12" borderId="0" applyBorder="0" applyProtection="0"/>
    <xf numFmtId="0" fontId="37" fillId="13" borderId="0" applyBorder="0" applyProtection="0"/>
    <xf numFmtId="0" fontId="36" fillId="14" borderId="0" applyBorder="0" applyProtection="0"/>
    <xf numFmtId="0" fontId="34" fillId="10" borderId="0" applyBorder="0" applyProtection="0"/>
    <xf numFmtId="0" fontId="35" fillId="11" borderId="0" applyBorder="0" applyProtection="0"/>
    <xf numFmtId="0" fontId="30" fillId="0" borderId="0" applyBorder="0" applyProtection="0"/>
    <xf numFmtId="0" fontId="32" fillId="9" borderId="0" applyBorder="0" applyProtection="0"/>
    <xf numFmtId="0" fontId="26" fillId="0" borderId="0" applyBorder="0" applyProtection="0"/>
    <xf numFmtId="0" fontId="27" fillId="0" borderId="0" applyBorder="0" applyProtection="0"/>
    <xf numFmtId="0" fontId="28" fillId="0" borderId="0" applyBorder="0" applyProtection="0"/>
    <xf numFmtId="0" fontId="31" fillId="0" borderId="0" applyBorder="0" applyProtection="0"/>
    <xf numFmtId="0" fontId="33" fillId="8" borderId="0" applyBorder="0" applyProtection="0"/>
    <xf numFmtId="0" fontId="29" fillId="8" borderId="42" applyProtection="0"/>
    <xf numFmtId="0" fontId="25" fillId="0" borderId="0" applyBorder="0" applyProtection="0"/>
    <xf numFmtId="0" fontId="25" fillId="0" borderId="0" applyBorder="0" applyProtection="0"/>
    <xf numFmtId="0" fontId="34" fillId="0" borderId="0" applyBorder="0" applyProtection="0"/>
    <xf numFmtId="0" fontId="9" fillId="0" borderId="1">
      <alignment vertical="top" wrapText="1"/>
    </xf>
    <xf numFmtId="0" fontId="38" fillId="0" borderId="3">
      <alignment vertical="top" wrapText="1"/>
    </xf>
    <xf numFmtId="164" fontId="8" fillId="0" borderId="0" applyFont="0" applyFill="0" applyBorder="0" applyAlignment="0" applyProtection="0"/>
    <xf numFmtId="165" fontId="25" fillId="0" borderId="0" applyBorder="0" applyProtection="0"/>
    <xf numFmtId="0" fontId="8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25" fillId="0" borderId="0"/>
  </cellStyleXfs>
  <cellXfs count="591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4" fontId="3" fillId="0" borderId="8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justify"/>
    </xf>
    <xf numFmtId="0" fontId="4" fillId="0" borderId="0" xfId="0" applyFont="1"/>
    <xf numFmtId="4" fontId="3" fillId="0" borderId="1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6" fillId="4" borderId="3" xfId="0" applyFont="1" applyFill="1" applyBorder="1" applyAlignment="1">
      <alignment horizontal="left" vertical="top" wrapText="1"/>
    </xf>
    <xf numFmtId="0" fontId="0" fillId="0" borderId="0" xfId="0"/>
    <xf numFmtId="0" fontId="6" fillId="4" borderId="3" xfId="0" applyFont="1" applyFill="1" applyBorder="1" applyAlignment="1">
      <alignment vertical="top" wrapText="1"/>
    </xf>
    <xf numFmtId="0" fontId="0" fillId="0" borderId="0" xfId="0"/>
    <xf numFmtId="0" fontId="6" fillId="4" borderId="3" xfId="0" applyFont="1" applyFill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0" xfId="0" applyFont="1"/>
    <xf numFmtId="4" fontId="3" fillId="2" borderId="16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justify" vertical="top" wrapText="1"/>
    </xf>
    <xf numFmtId="0" fontId="0" fillId="0" borderId="0" xfId="0"/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4" borderId="0" xfId="0" applyFill="1"/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/>
    <xf numFmtId="0" fontId="6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/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vertical="top" wrapText="1"/>
    </xf>
    <xf numFmtId="0" fontId="0" fillId="0" borderId="0" xfId="0"/>
    <xf numFmtId="4" fontId="3" fillId="0" borderId="20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4" fontId="3" fillId="2" borderId="18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4" fontId="3" fillId="0" borderId="25" xfId="0" applyNumberFormat="1" applyFont="1" applyFill="1" applyBorder="1" applyAlignment="1">
      <alignment horizontal="right" vertical="center" wrapText="1"/>
    </xf>
    <xf numFmtId="4" fontId="3" fillId="0" borderId="26" xfId="0" applyNumberFormat="1" applyFont="1" applyFill="1" applyBorder="1" applyAlignment="1">
      <alignment horizontal="right" vertical="center" wrapText="1"/>
    </xf>
    <xf numFmtId="4" fontId="3" fillId="0" borderId="27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4" fontId="3" fillId="0" borderId="28" xfId="0" applyNumberFormat="1" applyFont="1" applyFill="1" applyBorder="1" applyAlignment="1">
      <alignment horizontal="right" vertical="center" wrapText="1"/>
    </xf>
    <xf numFmtId="4" fontId="3" fillId="0" borderId="29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  <xf numFmtId="4" fontId="3" fillId="0" borderId="30" xfId="0" applyNumberFormat="1" applyFont="1" applyFill="1" applyBorder="1" applyAlignment="1">
      <alignment horizontal="right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4" fontId="3" fillId="0" borderId="33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justify" wrapText="1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31" xfId="0" applyNumberFormat="1" applyFont="1" applyFill="1" applyBorder="1" applyAlignment="1">
      <alignment horizontal="right" vertical="center" wrapText="1"/>
    </xf>
    <xf numFmtId="4" fontId="3" fillId="0" borderId="32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" fontId="3" fillId="2" borderId="22" xfId="0" applyNumberFormat="1" applyFont="1" applyFill="1" applyBorder="1" applyAlignment="1">
      <alignment horizontal="right" vertical="center" wrapText="1"/>
    </xf>
    <xf numFmtId="4" fontId="3" fillId="2" borderId="21" xfId="0" applyNumberFormat="1" applyFont="1" applyFill="1" applyBorder="1" applyAlignment="1">
      <alignment horizontal="right" vertical="center" wrapText="1"/>
    </xf>
    <xf numFmtId="4" fontId="3" fillId="2" borderId="9" xfId="0" applyNumberFormat="1" applyFont="1" applyFill="1" applyBorder="1" applyAlignment="1">
      <alignment horizontal="right" vertical="center" wrapText="1"/>
    </xf>
    <xf numFmtId="4" fontId="3" fillId="2" borderId="26" xfId="0" applyNumberFormat="1" applyFont="1" applyFill="1" applyBorder="1" applyAlignment="1">
      <alignment horizontal="right" vertical="center" wrapText="1"/>
    </xf>
    <xf numFmtId="4" fontId="3" fillId="2" borderId="27" xfId="0" applyNumberFormat="1" applyFont="1" applyFill="1" applyBorder="1" applyAlignment="1">
      <alignment horizontal="right" vertical="center" wrapText="1"/>
    </xf>
    <xf numFmtId="4" fontId="3" fillId="2" borderId="7" xfId="0" applyNumberFormat="1" applyFont="1" applyFill="1" applyBorder="1" applyAlignment="1">
      <alignment horizontal="right" vertical="center" wrapText="1"/>
    </xf>
    <xf numFmtId="4" fontId="3" fillId="2" borderId="28" xfId="0" applyNumberFormat="1" applyFont="1" applyFill="1" applyBorder="1" applyAlignment="1">
      <alignment horizontal="right" vertical="center" wrapText="1"/>
    </xf>
    <xf numFmtId="4" fontId="3" fillId="2" borderId="11" xfId="0" applyNumberFormat="1" applyFont="1" applyFill="1" applyBorder="1" applyAlignment="1">
      <alignment horizontal="right"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4" fontId="3" fillId="0" borderId="34" xfId="0" applyNumberFormat="1" applyFont="1" applyFill="1" applyBorder="1" applyAlignment="1">
      <alignment horizontal="right" vertical="center" wrapText="1"/>
    </xf>
    <xf numFmtId="4" fontId="3" fillId="0" borderId="35" xfId="0" applyNumberFormat="1" applyFont="1" applyFill="1" applyBorder="1" applyAlignment="1">
      <alignment horizontal="right" vertical="center" wrapText="1"/>
    </xf>
    <xf numFmtId="4" fontId="3" fillId="0" borderId="36" xfId="0" applyNumberFormat="1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lef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left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38" xfId="0" applyNumberFormat="1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horizontal="justify" vertical="top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justify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4" fontId="3" fillId="0" borderId="17" xfId="0" applyNumberFormat="1" applyFont="1" applyFill="1" applyBorder="1" applyAlignment="1">
      <alignment horizontal="right" vertical="center" wrapText="1"/>
    </xf>
    <xf numFmtId="4" fontId="3" fillId="0" borderId="39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top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0" fillId="0" borderId="0" xfId="0"/>
    <xf numFmtId="4" fontId="3" fillId="0" borderId="1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0" fontId="0" fillId="0" borderId="0" xfId="0"/>
    <xf numFmtId="4" fontId="3" fillId="2" borderId="3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41" xfId="0" applyNumberFormat="1" applyFont="1" applyFill="1" applyBorder="1" applyAlignment="1">
      <alignment horizontal="right" vertical="center" wrapText="1"/>
    </xf>
    <xf numFmtId="0" fontId="0" fillId="0" borderId="0" xfId="0"/>
    <xf numFmtId="0" fontId="4" fillId="2" borderId="3" xfId="0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righ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vertical="top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0" fontId="3" fillId="0" borderId="3" xfId="5" applyFont="1" applyFill="1" applyBorder="1" applyAlignment="1">
      <alignment horizontal="justify" vertical="center" wrapText="1"/>
    </xf>
    <xf numFmtId="4" fontId="3" fillId="2" borderId="20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justify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3" xfId="5" applyFont="1" applyFill="1" applyBorder="1" applyAlignment="1">
      <alignment horizontal="justify" vertical="center" wrapText="1"/>
    </xf>
    <xf numFmtId="0" fontId="0" fillId="0" borderId="0" xfId="0"/>
    <xf numFmtId="4" fontId="3" fillId="0" borderId="3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vertical="top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6" fillId="3" borderId="5" xfId="4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4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4" borderId="5" xfId="0" applyNumberFormat="1" applyFont="1" applyFill="1" applyBorder="1" applyAlignment="1">
      <alignment horizontal="right" vertical="center" wrapText="1"/>
    </xf>
    <xf numFmtId="0" fontId="3" fillId="2" borderId="40" xfId="0" applyFont="1" applyFill="1" applyBorder="1" applyAlignment="1">
      <alignment horizontal="left" vertical="center" wrapText="1"/>
    </xf>
    <xf numFmtId="4" fontId="3" fillId="2" borderId="44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45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4" fontId="3" fillId="0" borderId="47" xfId="0" applyNumberFormat="1" applyFont="1" applyFill="1" applyBorder="1" applyAlignment="1">
      <alignment horizontal="right" vertical="center" wrapText="1"/>
    </xf>
    <xf numFmtId="4" fontId="3" fillId="0" borderId="4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0" xfId="0"/>
    <xf numFmtId="4" fontId="3" fillId="0" borderId="3" xfId="0" applyNumberFormat="1" applyFont="1" applyFill="1" applyBorder="1" applyAlignment="1">
      <alignment horizontal="right" vertical="center" wrapText="1"/>
    </xf>
    <xf numFmtId="0" fontId="39" fillId="0" borderId="0" xfId="0" applyFont="1" applyAlignment="1">
      <alignment horizontal="justify" vertical="top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4" fontId="2" fillId="0" borderId="37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3" xfId="5" applyFont="1" applyFill="1" applyBorder="1" applyAlignment="1">
      <alignment horizontal="justify" vertical="center" wrapText="1"/>
    </xf>
    <xf numFmtId="0" fontId="17" fillId="0" borderId="3" xfId="0" applyFont="1" applyBorder="1" applyAlignment="1">
      <alignment horizontal="justify"/>
    </xf>
    <xf numFmtId="4" fontId="3" fillId="0" borderId="21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justify"/>
    </xf>
    <xf numFmtId="0" fontId="3" fillId="0" borderId="5" xfId="0" applyFont="1" applyFill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justify"/>
    </xf>
    <xf numFmtId="0" fontId="3" fillId="0" borderId="0" xfId="0" applyFont="1" applyFill="1" applyAlignment="1">
      <alignment horizontal="justify" wrapText="1"/>
    </xf>
    <xf numFmtId="0" fontId="3" fillId="4" borderId="2" xfId="0" applyFont="1" applyFill="1" applyBorder="1" applyAlignment="1">
      <alignment horizontal="left" vertical="center" wrapText="1"/>
    </xf>
    <xf numFmtId="4" fontId="3" fillId="2" borderId="17" xfId="0" applyNumberFormat="1" applyFont="1" applyFill="1" applyBorder="1" applyAlignment="1">
      <alignment horizontal="right" vertical="center" wrapText="1"/>
    </xf>
    <xf numFmtId="0" fontId="4" fillId="2" borderId="19" xfId="0" applyFont="1" applyFill="1" applyBorder="1" applyAlignment="1">
      <alignment horizontal="center" vertical="center" wrapText="1"/>
    </xf>
    <xf numFmtId="49" fontId="3" fillId="2" borderId="22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justify"/>
    </xf>
    <xf numFmtId="49" fontId="17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0" fillId="0" borderId="0" xfId="0"/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9" fontId="17" fillId="0" borderId="3" xfId="0" applyNumberFormat="1" applyFont="1" applyBorder="1"/>
    <xf numFmtId="4" fontId="3" fillId="0" borderId="16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left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horizontal="center"/>
    </xf>
    <xf numFmtId="0" fontId="17" fillId="0" borderId="3" xfId="0" applyFont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right"/>
    </xf>
  </cellXfs>
  <cellStyles count="62">
    <cellStyle name="Accent" xfId="35"/>
    <cellStyle name="Accent 1" xfId="36"/>
    <cellStyle name="Accent 2" xfId="37"/>
    <cellStyle name="Accent 3" xfId="38"/>
    <cellStyle name="Bad" xfId="39"/>
    <cellStyle name="br" xfId="7"/>
    <cellStyle name="col" xfId="8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9"/>
    <cellStyle name="style0 2" xfId="34"/>
    <cellStyle name="td" xfId="10"/>
    <cellStyle name="td 2" xfId="32"/>
    <cellStyle name="Text" xfId="50"/>
    <cellStyle name="tr" xfId="11"/>
    <cellStyle name="Warning" xfId="51"/>
    <cellStyle name="xl21" xfId="12"/>
    <cellStyle name="xl21 2" xfId="33"/>
    <cellStyle name="xl22" xfId="13"/>
    <cellStyle name="xl23" xfId="14"/>
    <cellStyle name="xl24" xfId="15"/>
    <cellStyle name="xl25" xfId="16"/>
    <cellStyle name="xl26" xfId="17"/>
    <cellStyle name="xl27" xfId="18"/>
    <cellStyle name="xl28" xfId="19"/>
    <cellStyle name="xl29" xfId="20"/>
    <cellStyle name="xl30" xfId="21"/>
    <cellStyle name="xl31" xfId="22"/>
    <cellStyle name="xl32" xfId="23"/>
    <cellStyle name="xl33" xfId="24"/>
    <cellStyle name="xl34" xfId="25"/>
    <cellStyle name="xl35" xfId="26"/>
    <cellStyle name="xl36" xfId="27"/>
    <cellStyle name="xl37" xfId="28"/>
    <cellStyle name="xl38" xfId="29"/>
    <cellStyle name="xl39" xfId="30"/>
    <cellStyle name="xl40" xfId="1"/>
    <cellStyle name="xl40 2" xfId="52"/>
    <cellStyle name="xl40 3" xfId="53"/>
    <cellStyle name="xl60" xfId="2"/>
    <cellStyle name="Денежный 2" xfId="3"/>
    <cellStyle name="Денежный 2 2" xfId="54"/>
    <cellStyle name="Денежный 2 3" xfId="55"/>
    <cellStyle name="Обычный" xfId="0" builtinId="0"/>
    <cellStyle name="Обычный 2" xfId="4"/>
    <cellStyle name="Обычный 2 2" xfId="56"/>
    <cellStyle name="Обычный 2 3" xfId="57"/>
    <cellStyle name="Обычный 3" xfId="5"/>
    <cellStyle name="Обычный 3 2" xfId="58"/>
    <cellStyle name="Обычный 3 3" xfId="59"/>
    <cellStyle name="Обычный 4" xfId="6"/>
    <cellStyle name="Обычный 5" xfId="31"/>
    <cellStyle name="Обычный 5 2" xfId="60"/>
    <cellStyle name="Обычный 6" xfId="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8"/>
  <sheetViews>
    <sheetView tabSelected="1" view="pageBreakPreview" topLeftCell="A644" zoomScale="60" zoomScaleNormal="100" workbookViewId="0">
      <selection activeCell="A3" sqref="A3:G647"/>
    </sheetView>
  </sheetViews>
  <sheetFormatPr defaultRowHeight="15"/>
  <cols>
    <col min="1" max="1" width="9.140625" style="36"/>
    <col min="2" max="2" width="13" style="36" customWidth="1"/>
    <col min="3" max="3" width="9.28515625" style="36" bestFit="1" customWidth="1"/>
    <col min="4" max="4" width="41.85546875" style="36" customWidth="1"/>
    <col min="5" max="5" width="16.7109375" style="36" customWidth="1"/>
    <col min="6" max="6" width="15.7109375" style="36" customWidth="1"/>
    <col min="7" max="7" width="16.5703125" style="36" customWidth="1"/>
  </cols>
  <sheetData>
    <row r="1" spans="1:7" hidden="1">
      <c r="A1" s="589"/>
      <c r="B1" s="589"/>
      <c r="C1" s="589"/>
      <c r="D1" s="589"/>
      <c r="E1" s="589"/>
      <c r="F1" s="589"/>
      <c r="G1" s="589"/>
    </row>
    <row r="2" spans="1:7" hidden="1">
      <c r="A2" s="589"/>
      <c r="B2" s="589"/>
      <c r="C2" s="589"/>
      <c r="D2" s="589"/>
      <c r="E2" s="589"/>
      <c r="F2" s="589"/>
      <c r="G2" s="589"/>
    </row>
    <row r="3" spans="1:7" s="399" customFormat="1">
      <c r="A3" s="590" t="s">
        <v>545</v>
      </c>
      <c r="B3" s="590"/>
      <c r="C3" s="590"/>
      <c r="D3" s="590"/>
      <c r="E3" s="590"/>
      <c r="F3" s="590"/>
      <c r="G3" s="590"/>
    </row>
    <row r="4" spans="1:7" s="399" customFormat="1">
      <c r="A4" s="590" t="s">
        <v>768</v>
      </c>
      <c r="B4" s="590"/>
      <c r="C4" s="590"/>
      <c r="D4" s="590"/>
      <c r="E4" s="590"/>
      <c r="F4" s="590"/>
      <c r="G4" s="590"/>
    </row>
    <row r="5" spans="1:7" s="78" customFormat="1">
      <c r="A5" s="578" t="s">
        <v>545</v>
      </c>
      <c r="B5" s="579"/>
      <c r="C5" s="579"/>
      <c r="D5" s="579"/>
      <c r="E5" s="579"/>
      <c r="F5" s="579"/>
      <c r="G5" s="579"/>
    </row>
    <row r="6" spans="1:7" s="78" customFormat="1">
      <c r="A6" s="578" t="s">
        <v>512</v>
      </c>
      <c r="B6" s="579"/>
      <c r="C6" s="579"/>
      <c r="D6" s="579"/>
      <c r="E6" s="579"/>
      <c r="F6" s="579"/>
      <c r="G6" s="579"/>
    </row>
    <row r="7" spans="1:7" s="78" customFormat="1">
      <c r="A7" s="578" t="s">
        <v>673</v>
      </c>
      <c r="B7" s="579"/>
      <c r="C7" s="579"/>
      <c r="D7" s="579"/>
      <c r="E7" s="579"/>
      <c r="F7" s="579"/>
      <c r="G7" s="579"/>
    </row>
    <row r="8" spans="1:7">
      <c r="A8" s="578" t="s">
        <v>414</v>
      </c>
      <c r="B8" s="579"/>
      <c r="C8" s="579"/>
      <c r="D8" s="579"/>
      <c r="E8" s="579"/>
      <c r="F8" s="579"/>
      <c r="G8" s="579"/>
    </row>
    <row r="9" spans="1:7">
      <c r="A9" s="578" t="s">
        <v>587</v>
      </c>
      <c r="B9" s="579"/>
      <c r="C9" s="579"/>
      <c r="D9" s="579"/>
      <c r="E9" s="579"/>
      <c r="F9" s="579"/>
      <c r="G9" s="579"/>
    </row>
    <row r="10" spans="1:7">
      <c r="A10" s="578"/>
      <c r="B10" s="579"/>
      <c r="C10" s="579"/>
      <c r="D10" s="579"/>
      <c r="E10" s="579"/>
      <c r="F10" s="579"/>
      <c r="G10" s="579"/>
    </row>
    <row r="11" spans="1:7">
      <c r="A11" s="581"/>
      <c r="B11" s="581"/>
      <c r="C11" s="581"/>
      <c r="D11" s="581"/>
      <c r="E11" s="581"/>
      <c r="F11" s="581"/>
      <c r="G11" s="581"/>
    </row>
    <row r="12" spans="1:7">
      <c r="A12" s="581" t="s">
        <v>126</v>
      </c>
      <c r="B12" s="581"/>
      <c r="C12" s="581"/>
      <c r="D12" s="581"/>
      <c r="E12" s="581"/>
      <c r="F12" s="581"/>
      <c r="G12" s="581"/>
    </row>
    <row r="13" spans="1:7">
      <c r="A13" s="580" t="s">
        <v>127</v>
      </c>
      <c r="B13" s="580"/>
      <c r="C13" s="580"/>
      <c r="D13" s="580"/>
      <c r="E13" s="580"/>
      <c r="F13" s="580"/>
      <c r="G13" s="580"/>
    </row>
    <row r="14" spans="1:7">
      <c r="A14" s="580" t="s">
        <v>128</v>
      </c>
      <c r="B14" s="580"/>
      <c r="C14" s="580"/>
      <c r="D14" s="580"/>
      <c r="E14" s="580"/>
      <c r="F14" s="580"/>
      <c r="G14" s="580"/>
    </row>
    <row r="15" spans="1:7">
      <c r="A15" s="577" t="s">
        <v>588</v>
      </c>
      <c r="B15" s="577"/>
      <c r="C15" s="577"/>
      <c r="D15" s="577"/>
      <c r="E15" s="577"/>
      <c r="F15" s="577"/>
      <c r="G15" s="577"/>
    </row>
    <row r="16" spans="1:7" ht="21.75" customHeight="1">
      <c r="A16" s="575" t="s">
        <v>20</v>
      </c>
      <c r="B16" s="575" t="s">
        <v>21</v>
      </c>
      <c r="C16" s="575" t="s">
        <v>22</v>
      </c>
      <c r="D16" s="576" t="s">
        <v>23</v>
      </c>
      <c r="E16" s="582" t="s">
        <v>233</v>
      </c>
      <c r="F16" s="583"/>
      <c r="G16" s="584"/>
    </row>
    <row r="17" spans="1:7" ht="22.5" customHeight="1">
      <c r="A17" s="575" t="s">
        <v>24</v>
      </c>
      <c r="B17" s="575" t="s">
        <v>24</v>
      </c>
      <c r="C17" s="575" t="s">
        <v>24</v>
      </c>
      <c r="D17" s="575" t="s">
        <v>24</v>
      </c>
      <c r="E17" s="587" t="s">
        <v>481</v>
      </c>
      <c r="F17" s="585" t="s">
        <v>234</v>
      </c>
      <c r="G17" s="586"/>
    </row>
    <row r="18" spans="1:7" ht="18.75" customHeight="1">
      <c r="A18" s="575" t="s">
        <v>24</v>
      </c>
      <c r="B18" s="575" t="s">
        <v>24</v>
      </c>
      <c r="C18" s="575" t="s">
        <v>24</v>
      </c>
      <c r="D18" s="575" t="s">
        <v>24</v>
      </c>
      <c r="E18" s="588"/>
      <c r="F18" s="80" t="s">
        <v>535</v>
      </c>
      <c r="G18" s="80" t="s">
        <v>589</v>
      </c>
    </row>
    <row r="19" spans="1:7">
      <c r="A19" s="34">
        <v>1</v>
      </c>
      <c r="B19" s="34">
        <v>2</v>
      </c>
      <c r="C19" s="34">
        <v>3</v>
      </c>
      <c r="D19" s="34">
        <v>4</v>
      </c>
      <c r="E19" s="35">
        <v>5</v>
      </c>
      <c r="F19" s="27">
        <v>6</v>
      </c>
      <c r="G19" s="27">
        <v>7</v>
      </c>
    </row>
    <row r="20" spans="1:7" ht="15" customHeight="1">
      <c r="A20" s="1" t="s">
        <v>24</v>
      </c>
      <c r="B20" s="1" t="s">
        <v>24</v>
      </c>
      <c r="C20" s="1" t="s">
        <v>24</v>
      </c>
      <c r="D20" s="1" t="s">
        <v>25</v>
      </c>
      <c r="E20" s="25">
        <f>E21+E95+E103+E122+E210+E314+E489+E537+E618+E638</f>
        <v>499033513.95000005</v>
      </c>
      <c r="F20" s="25">
        <f>F21+F95+F103+F122+F210+F314+F489+F537+F618+F638</f>
        <v>375180060</v>
      </c>
      <c r="G20" s="25">
        <f>G21+G95+G103+G122+G210+G314+G489+G537+G618+G638</f>
        <v>373592448</v>
      </c>
    </row>
    <row r="21" spans="1:7" ht="28.5">
      <c r="A21" s="2" t="s">
        <v>26</v>
      </c>
      <c r="B21" s="1" t="s">
        <v>24</v>
      </c>
      <c r="C21" s="1" t="s">
        <v>24</v>
      </c>
      <c r="D21" s="3" t="s">
        <v>27</v>
      </c>
      <c r="E21" s="25">
        <f>E22+E27+E32+E48+E54+E64+E68</f>
        <v>59818587.509999998</v>
      </c>
      <c r="F21" s="25">
        <f t="shared" ref="F21:G21" si="0">F22+F27+F32+F48+F54+F64+F68</f>
        <v>56217711</v>
      </c>
      <c r="G21" s="318">
        <f t="shared" si="0"/>
        <v>53436758</v>
      </c>
    </row>
    <row r="22" spans="1:7" ht="45">
      <c r="A22" s="34" t="s">
        <v>28</v>
      </c>
      <c r="B22" s="1" t="s">
        <v>24</v>
      </c>
      <c r="C22" s="1" t="s">
        <v>24</v>
      </c>
      <c r="D22" s="4" t="s">
        <v>29</v>
      </c>
      <c r="E22" s="26">
        <f>E23</f>
        <v>2053920</v>
      </c>
      <c r="F22" s="309">
        <f t="shared" ref="F22:G22" si="1">F23</f>
        <v>2053920</v>
      </c>
      <c r="G22" s="314">
        <f t="shared" si="1"/>
        <v>2053920</v>
      </c>
    </row>
    <row r="23" spans="1:7" ht="90">
      <c r="A23" s="34" t="s">
        <v>28</v>
      </c>
      <c r="B23" s="7" t="s">
        <v>132</v>
      </c>
      <c r="C23" s="5" t="s">
        <v>24</v>
      </c>
      <c r="D23" s="312" t="s">
        <v>590</v>
      </c>
      <c r="E23" s="26">
        <f>E24</f>
        <v>2053920</v>
      </c>
      <c r="F23" s="309">
        <f t="shared" ref="F23:G23" si="2">F24</f>
        <v>2053920</v>
      </c>
      <c r="G23" s="314">
        <f t="shared" si="2"/>
        <v>2053920</v>
      </c>
    </row>
    <row r="24" spans="1:7" s="13" customFormat="1">
      <c r="A24" s="34" t="s">
        <v>28</v>
      </c>
      <c r="B24" s="7" t="s">
        <v>133</v>
      </c>
      <c r="C24" s="5"/>
      <c r="D24" s="4" t="s">
        <v>34</v>
      </c>
      <c r="E24" s="26">
        <f>E25</f>
        <v>2053920</v>
      </c>
      <c r="F24" s="309">
        <f t="shared" ref="F24:G24" si="3">F25</f>
        <v>2053920</v>
      </c>
      <c r="G24" s="314">
        <f t="shared" si="3"/>
        <v>2053920</v>
      </c>
    </row>
    <row r="25" spans="1:7">
      <c r="A25" s="34" t="s">
        <v>28</v>
      </c>
      <c r="B25" s="7" t="s">
        <v>275</v>
      </c>
      <c r="C25" s="6" t="s">
        <v>24</v>
      </c>
      <c r="D25" s="4" t="s">
        <v>30</v>
      </c>
      <c r="E25" s="26">
        <f>E26</f>
        <v>2053920</v>
      </c>
      <c r="F25" s="26">
        <f>F26</f>
        <v>2053920</v>
      </c>
      <c r="G25" s="303">
        <f>G26</f>
        <v>2053920</v>
      </c>
    </row>
    <row r="26" spans="1:7" ht="30">
      <c r="A26" s="34" t="s">
        <v>28</v>
      </c>
      <c r="B26" s="7" t="s">
        <v>275</v>
      </c>
      <c r="C26" s="34">
        <v>120</v>
      </c>
      <c r="D26" s="4" t="s">
        <v>129</v>
      </c>
      <c r="E26" s="26">
        <v>2053920</v>
      </c>
      <c r="F26" s="26">
        <v>2053920</v>
      </c>
      <c r="G26" s="276">
        <v>2053920</v>
      </c>
    </row>
    <row r="27" spans="1:7" ht="75">
      <c r="A27" s="7" t="s">
        <v>415</v>
      </c>
      <c r="B27" s="7"/>
      <c r="C27" s="79"/>
      <c r="D27" s="4" t="s">
        <v>416</v>
      </c>
      <c r="E27" s="26">
        <f>E28</f>
        <v>1112268</v>
      </c>
      <c r="F27" s="309">
        <f t="shared" ref="F27:G28" si="4">F28</f>
        <v>1112268</v>
      </c>
      <c r="G27" s="314">
        <f t="shared" si="4"/>
        <v>1112268</v>
      </c>
    </row>
    <row r="28" spans="1:7" ht="45">
      <c r="A28" s="7" t="s">
        <v>415</v>
      </c>
      <c r="B28" s="7" t="s">
        <v>134</v>
      </c>
      <c r="C28" s="79"/>
      <c r="D28" s="4" t="s">
        <v>417</v>
      </c>
      <c r="E28" s="26">
        <f>E29</f>
        <v>1112268</v>
      </c>
      <c r="F28" s="309">
        <f t="shared" si="4"/>
        <v>1112268</v>
      </c>
      <c r="G28" s="314">
        <f t="shared" si="4"/>
        <v>1112268</v>
      </c>
    </row>
    <row r="29" spans="1:7" ht="39" customHeight="1">
      <c r="A29" s="7" t="s">
        <v>415</v>
      </c>
      <c r="B29" s="145" t="s">
        <v>525</v>
      </c>
      <c r="C29" s="79"/>
      <c r="D29" s="4" t="s">
        <v>445</v>
      </c>
      <c r="E29" s="26">
        <f>E30+E31</f>
        <v>1112268</v>
      </c>
      <c r="F29" s="309">
        <f t="shared" ref="F29:G29" si="5">F30+F31</f>
        <v>1112268</v>
      </c>
      <c r="G29" s="314">
        <f t="shared" si="5"/>
        <v>1112268</v>
      </c>
    </row>
    <row r="30" spans="1:7" s="219" customFormat="1" ht="39" customHeight="1">
      <c r="A30" s="221" t="s">
        <v>415</v>
      </c>
      <c r="B30" s="221" t="s">
        <v>525</v>
      </c>
      <c r="C30" s="229">
        <v>120</v>
      </c>
      <c r="D30" s="224" t="s">
        <v>129</v>
      </c>
      <c r="E30" s="226">
        <v>1005068</v>
      </c>
      <c r="F30" s="226">
        <v>1005068</v>
      </c>
      <c r="G30" s="314">
        <v>1005068</v>
      </c>
    </row>
    <row r="31" spans="1:7" s="78" customFormat="1" ht="45">
      <c r="A31" s="7" t="s">
        <v>415</v>
      </c>
      <c r="B31" s="145" t="s">
        <v>525</v>
      </c>
      <c r="C31" s="79">
        <v>240</v>
      </c>
      <c r="D31" s="4" t="s">
        <v>130</v>
      </c>
      <c r="E31" s="26">
        <v>107200</v>
      </c>
      <c r="F31" s="26">
        <v>107200</v>
      </c>
      <c r="G31" s="314">
        <v>107200</v>
      </c>
    </row>
    <row r="32" spans="1:7" s="78" customFormat="1" ht="75">
      <c r="A32" s="7" t="s">
        <v>32</v>
      </c>
      <c r="B32" s="7"/>
      <c r="C32" s="34"/>
      <c r="D32" s="4" t="s">
        <v>33</v>
      </c>
      <c r="E32" s="26">
        <f>E33+E42</f>
        <v>37735058.509999998</v>
      </c>
      <c r="F32" s="309">
        <f t="shared" ref="F32:G32" si="6">F33+F42</f>
        <v>34490982</v>
      </c>
      <c r="G32" s="314">
        <f t="shared" si="6"/>
        <v>31709429</v>
      </c>
    </row>
    <row r="33" spans="1:7" s="78" customFormat="1" ht="90">
      <c r="A33" s="7" t="s">
        <v>32</v>
      </c>
      <c r="B33" s="7" t="s">
        <v>132</v>
      </c>
      <c r="C33" s="1" t="s">
        <v>24</v>
      </c>
      <c r="D33" s="312" t="s">
        <v>590</v>
      </c>
      <c r="E33" s="26">
        <f>E34</f>
        <v>37363858.509999998</v>
      </c>
      <c r="F33" s="26">
        <f>F34</f>
        <v>34116382</v>
      </c>
      <c r="G33" s="314">
        <f>G34</f>
        <v>31331129</v>
      </c>
    </row>
    <row r="34" spans="1:7" s="78" customFormat="1">
      <c r="A34" s="7" t="s">
        <v>32</v>
      </c>
      <c r="B34" s="7" t="s">
        <v>133</v>
      </c>
      <c r="C34" s="1"/>
      <c r="D34" s="4" t="s">
        <v>34</v>
      </c>
      <c r="E34" s="26">
        <f>E35+E40</f>
        <v>37363858.509999998</v>
      </c>
      <c r="F34" s="171">
        <f>F35+F40</f>
        <v>34116382</v>
      </c>
      <c r="G34" s="314">
        <f>G35+G40</f>
        <v>31331129</v>
      </c>
    </row>
    <row r="35" spans="1:7" s="78" customFormat="1">
      <c r="A35" s="7" t="s">
        <v>32</v>
      </c>
      <c r="B35" s="7" t="s">
        <v>276</v>
      </c>
      <c r="C35" s="34"/>
      <c r="D35" s="4" t="s">
        <v>31</v>
      </c>
      <c r="E35" s="26">
        <f>E36+E37+E38+E39</f>
        <v>35466858.509999998</v>
      </c>
      <c r="F35" s="171">
        <f>F36+F37+F39</f>
        <v>32141582</v>
      </c>
      <c r="G35" s="314">
        <f>G36+G37+G39</f>
        <v>29275329</v>
      </c>
    </row>
    <row r="36" spans="1:7" ht="30">
      <c r="A36" s="7" t="s">
        <v>32</v>
      </c>
      <c r="B36" s="7" t="s">
        <v>276</v>
      </c>
      <c r="C36" s="34">
        <v>120</v>
      </c>
      <c r="D36" s="4" t="s">
        <v>129</v>
      </c>
      <c r="E36" s="26">
        <v>26911905</v>
      </c>
      <c r="F36" s="26">
        <v>26911905</v>
      </c>
      <c r="G36" s="314">
        <v>24911905</v>
      </c>
    </row>
    <row r="37" spans="1:7" ht="45">
      <c r="A37" s="7" t="s">
        <v>32</v>
      </c>
      <c r="B37" s="7" t="s">
        <v>276</v>
      </c>
      <c r="C37" s="34">
        <v>240</v>
      </c>
      <c r="D37" s="4" t="s">
        <v>130</v>
      </c>
      <c r="E37" s="26">
        <v>8255372.96</v>
      </c>
      <c r="F37" s="26">
        <v>5206177</v>
      </c>
      <c r="G37" s="303">
        <v>4339924</v>
      </c>
    </row>
    <row r="38" spans="1:7" s="529" customFormat="1">
      <c r="A38" s="535" t="s">
        <v>32</v>
      </c>
      <c r="B38" s="535" t="s">
        <v>276</v>
      </c>
      <c r="C38" s="540">
        <v>830</v>
      </c>
      <c r="D38" s="542" t="s">
        <v>755</v>
      </c>
      <c r="E38" s="451">
        <v>19580.55</v>
      </c>
      <c r="F38" s="451">
        <v>0</v>
      </c>
      <c r="G38" s="370">
        <v>0</v>
      </c>
    </row>
    <row r="39" spans="1:7">
      <c r="A39" s="7" t="s">
        <v>32</v>
      </c>
      <c r="B39" s="7" t="s">
        <v>276</v>
      </c>
      <c r="C39" s="34">
        <v>850</v>
      </c>
      <c r="D39" s="4" t="s">
        <v>131</v>
      </c>
      <c r="E39" s="26">
        <v>280000</v>
      </c>
      <c r="F39" s="26">
        <v>23500</v>
      </c>
      <c r="G39" s="32">
        <v>23500</v>
      </c>
    </row>
    <row r="40" spans="1:7" ht="75">
      <c r="A40" s="7" t="s">
        <v>32</v>
      </c>
      <c r="B40" s="7" t="s">
        <v>277</v>
      </c>
      <c r="C40" s="34"/>
      <c r="D40" s="4" t="s">
        <v>457</v>
      </c>
      <c r="E40" s="26">
        <f>E41</f>
        <v>1897000</v>
      </c>
      <c r="F40" s="26">
        <f>F41</f>
        <v>1974800</v>
      </c>
      <c r="G40" s="32">
        <f>G41</f>
        <v>2055800</v>
      </c>
    </row>
    <row r="41" spans="1:7" ht="45">
      <c r="A41" s="7" t="s">
        <v>32</v>
      </c>
      <c r="B41" s="7" t="s">
        <v>277</v>
      </c>
      <c r="C41" s="82">
        <v>240</v>
      </c>
      <c r="D41" s="4" t="s">
        <v>130</v>
      </c>
      <c r="E41" s="26">
        <v>1897000</v>
      </c>
      <c r="F41" s="26">
        <v>1974800</v>
      </c>
      <c r="G41" s="276">
        <v>2055800</v>
      </c>
    </row>
    <row r="42" spans="1:7" ht="90">
      <c r="A42" s="84" t="s">
        <v>32</v>
      </c>
      <c r="B42" s="7" t="s">
        <v>135</v>
      </c>
      <c r="C42" s="34"/>
      <c r="D42" s="312" t="s">
        <v>591</v>
      </c>
      <c r="E42" s="26">
        <f t="shared" ref="E42:G44" si="7">E43</f>
        <v>371200</v>
      </c>
      <c r="F42" s="26">
        <f t="shared" si="7"/>
        <v>374600</v>
      </c>
      <c r="G42" s="314">
        <f t="shared" si="7"/>
        <v>378300</v>
      </c>
    </row>
    <row r="43" spans="1:7" s="78" customFormat="1" ht="99" customHeight="1">
      <c r="A43" s="7" t="s">
        <v>32</v>
      </c>
      <c r="B43" s="7" t="s">
        <v>136</v>
      </c>
      <c r="C43" s="34"/>
      <c r="D43" s="144" t="s">
        <v>509</v>
      </c>
      <c r="E43" s="26">
        <f t="shared" si="7"/>
        <v>371200</v>
      </c>
      <c r="F43" s="26">
        <f t="shared" si="7"/>
        <v>374600</v>
      </c>
      <c r="G43" s="314">
        <f t="shared" si="7"/>
        <v>378300</v>
      </c>
    </row>
    <row r="44" spans="1:7" s="78" customFormat="1" ht="74.25" customHeight="1">
      <c r="A44" s="7" t="s">
        <v>32</v>
      </c>
      <c r="B44" s="7" t="s">
        <v>467</v>
      </c>
      <c r="C44" s="34"/>
      <c r="D44" s="20" t="s">
        <v>259</v>
      </c>
      <c r="E44" s="26">
        <f t="shared" si="7"/>
        <v>371200</v>
      </c>
      <c r="F44" s="26">
        <f t="shared" si="7"/>
        <v>374600</v>
      </c>
      <c r="G44" s="314">
        <f t="shared" si="7"/>
        <v>378300</v>
      </c>
    </row>
    <row r="45" spans="1:7" s="78" customFormat="1" ht="78.75" customHeight="1">
      <c r="A45" s="7" t="s">
        <v>32</v>
      </c>
      <c r="B45" s="7" t="s">
        <v>468</v>
      </c>
      <c r="C45" s="34"/>
      <c r="D45" s="20" t="s">
        <v>554</v>
      </c>
      <c r="E45" s="26">
        <f>E46+E47</f>
        <v>371200</v>
      </c>
      <c r="F45" s="309">
        <f t="shared" ref="F45:G45" si="8">F46+F47</f>
        <v>374600</v>
      </c>
      <c r="G45" s="314">
        <f t="shared" si="8"/>
        <v>378300</v>
      </c>
    </row>
    <row r="46" spans="1:7" ht="30">
      <c r="A46" s="7" t="s">
        <v>32</v>
      </c>
      <c r="B46" s="7" t="s">
        <v>468</v>
      </c>
      <c r="C46" s="34">
        <v>120</v>
      </c>
      <c r="D46" s="4" t="s">
        <v>129</v>
      </c>
      <c r="E46" s="26">
        <v>308200</v>
      </c>
      <c r="F46" s="26">
        <v>311600</v>
      </c>
      <c r="G46" s="75">
        <v>315300</v>
      </c>
    </row>
    <row r="47" spans="1:7" ht="45">
      <c r="A47" s="7" t="s">
        <v>32</v>
      </c>
      <c r="B47" s="7" t="s">
        <v>468</v>
      </c>
      <c r="C47" s="34">
        <v>240</v>
      </c>
      <c r="D47" s="8" t="s">
        <v>130</v>
      </c>
      <c r="E47" s="26">
        <v>63000</v>
      </c>
      <c r="F47" s="26">
        <v>63000</v>
      </c>
      <c r="G47" s="32">
        <v>63000</v>
      </c>
    </row>
    <row r="48" spans="1:7">
      <c r="A48" s="7" t="s">
        <v>254</v>
      </c>
      <c r="B48" s="7"/>
      <c r="C48" s="34"/>
      <c r="D48" s="8" t="s">
        <v>255</v>
      </c>
      <c r="E48" s="26">
        <f>E49</f>
        <v>1200</v>
      </c>
      <c r="F48" s="309">
        <f t="shared" ref="F48:G52" si="9">F49</f>
        <v>1300</v>
      </c>
      <c r="G48" s="316">
        <f t="shared" si="9"/>
        <v>1200</v>
      </c>
    </row>
    <row r="49" spans="1:7" ht="90">
      <c r="A49" s="7" t="s">
        <v>254</v>
      </c>
      <c r="B49" s="7" t="s">
        <v>132</v>
      </c>
      <c r="C49" s="34"/>
      <c r="D49" s="170" t="s">
        <v>536</v>
      </c>
      <c r="E49" s="26">
        <f>E50</f>
        <v>1200</v>
      </c>
      <c r="F49" s="309">
        <f t="shared" si="9"/>
        <v>1300</v>
      </c>
      <c r="G49" s="314">
        <f t="shared" si="9"/>
        <v>1200</v>
      </c>
    </row>
    <row r="50" spans="1:7" ht="105">
      <c r="A50" s="7" t="s">
        <v>254</v>
      </c>
      <c r="B50" s="7" t="s">
        <v>137</v>
      </c>
      <c r="C50" s="34"/>
      <c r="D50" s="151" t="s">
        <v>95</v>
      </c>
      <c r="E50" s="26">
        <f>E51</f>
        <v>1200</v>
      </c>
      <c r="F50" s="309">
        <f t="shared" si="9"/>
        <v>1300</v>
      </c>
      <c r="G50" s="314">
        <f t="shared" si="9"/>
        <v>1200</v>
      </c>
    </row>
    <row r="51" spans="1:7" ht="75">
      <c r="A51" s="7" t="s">
        <v>254</v>
      </c>
      <c r="B51" s="7" t="s">
        <v>257</v>
      </c>
      <c r="C51" s="34"/>
      <c r="D51" s="21" t="s">
        <v>256</v>
      </c>
      <c r="E51" s="26">
        <f>E52</f>
        <v>1200</v>
      </c>
      <c r="F51" s="309">
        <f t="shared" si="9"/>
        <v>1300</v>
      </c>
      <c r="G51" s="314">
        <f t="shared" si="9"/>
        <v>1200</v>
      </c>
    </row>
    <row r="52" spans="1:7" ht="75">
      <c r="A52" s="7" t="s">
        <v>254</v>
      </c>
      <c r="B52" s="7" t="s">
        <v>8</v>
      </c>
      <c r="C52" s="34"/>
      <c r="D52" s="8" t="s">
        <v>258</v>
      </c>
      <c r="E52" s="26">
        <f>E53</f>
        <v>1200</v>
      </c>
      <c r="F52" s="309">
        <f t="shared" si="9"/>
        <v>1300</v>
      </c>
      <c r="G52" s="314">
        <v>1200</v>
      </c>
    </row>
    <row r="53" spans="1:7" ht="45">
      <c r="A53" s="7" t="s">
        <v>254</v>
      </c>
      <c r="B53" s="7" t="s">
        <v>8</v>
      </c>
      <c r="C53" s="34">
        <v>240</v>
      </c>
      <c r="D53" s="4" t="s">
        <v>130</v>
      </c>
      <c r="E53" s="26">
        <v>1200</v>
      </c>
      <c r="F53" s="26">
        <v>1300</v>
      </c>
      <c r="G53" s="314">
        <v>3300</v>
      </c>
    </row>
    <row r="54" spans="1:7" ht="60">
      <c r="A54" s="7" t="s">
        <v>75</v>
      </c>
      <c r="B54" s="7"/>
      <c r="C54" s="10"/>
      <c r="D54" s="4" t="s">
        <v>76</v>
      </c>
      <c r="E54" s="26">
        <f>E55+E61</f>
        <v>9537353</v>
      </c>
      <c r="F54" s="379">
        <f t="shared" ref="F54:G54" si="10">F55+F61</f>
        <v>9425353</v>
      </c>
      <c r="G54" s="378">
        <f t="shared" si="10"/>
        <v>9425353</v>
      </c>
    </row>
    <row r="55" spans="1:7" ht="90">
      <c r="A55" s="7" t="s">
        <v>75</v>
      </c>
      <c r="B55" s="7" t="s">
        <v>138</v>
      </c>
      <c r="C55" s="10"/>
      <c r="D55" s="312" t="s">
        <v>592</v>
      </c>
      <c r="E55" s="26">
        <f>E56</f>
        <v>9197000</v>
      </c>
      <c r="F55" s="309">
        <f t="shared" ref="F55:G56" si="11">F56</f>
        <v>9085000</v>
      </c>
      <c r="G55" s="314">
        <f t="shared" si="11"/>
        <v>9085000</v>
      </c>
    </row>
    <row r="56" spans="1:7">
      <c r="A56" s="7" t="s">
        <v>75</v>
      </c>
      <c r="B56" s="7" t="s">
        <v>139</v>
      </c>
      <c r="C56" s="10"/>
      <c r="D56" s="4" t="s">
        <v>34</v>
      </c>
      <c r="E56" s="26">
        <f>E57</f>
        <v>9197000</v>
      </c>
      <c r="F56" s="309">
        <f t="shared" si="11"/>
        <v>9085000</v>
      </c>
      <c r="G56" s="314">
        <f t="shared" si="11"/>
        <v>9085000</v>
      </c>
    </row>
    <row r="57" spans="1:7">
      <c r="A57" s="7" t="s">
        <v>75</v>
      </c>
      <c r="B57" s="7" t="s">
        <v>278</v>
      </c>
      <c r="C57" s="10"/>
      <c r="D57" s="4" t="s">
        <v>107</v>
      </c>
      <c r="E57" s="26">
        <f>E58+E59+E60</f>
        <v>9197000</v>
      </c>
      <c r="F57" s="309">
        <f t="shared" ref="F57:G57" si="12">F58+F59+F60</f>
        <v>9085000</v>
      </c>
      <c r="G57" s="314">
        <f t="shared" si="12"/>
        <v>9085000</v>
      </c>
    </row>
    <row r="58" spans="1:7" ht="30">
      <c r="A58" s="7" t="s">
        <v>75</v>
      </c>
      <c r="B58" s="7" t="s">
        <v>278</v>
      </c>
      <c r="C58" s="10">
        <v>120</v>
      </c>
      <c r="D58" s="4" t="s">
        <v>129</v>
      </c>
      <c r="E58" s="26">
        <v>7807000</v>
      </c>
      <c r="F58" s="26">
        <v>7807000</v>
      </c>
      <c r="G58" s="314">
        <v>7807000</v>
      </c>
    </row>
    <row r="59" spans="1:7" ht="45">
      <c r="A59" s="7" t="s">
        <v>75</v>
      </c>
      <c r="B59" s="7" t="s">
        <v>278</v>
      </c>
      <c r="C59" s="10">
        <v>240</v>
      </c>
      <c r="D59" s="4" t="s">
        <v>130</v>
      </c>
      <c r="E59" s="26">
        <v>1387000</v>
      </c>
      <c r="F59" s="26">
        <v>1275000</v>
      </c>
      <c r="G59" s="303">
        <v>1275000</v>
      </c>
    </row>
    <row r="60" spans="1:7">
      <c r="A60" s="7" t="s">
        <v>75</v>
      </c>
      <c r="B60" s="7" t="s">
        <v>278</v>
      </c>
      <c r="C60" s="10">
        <v>850</v>
      </c>
      <c r="D60" s="4" t="s">
        <v>131</v>
      </c>
      <c r="E60" s="26">
        <v>3000</v>
      </c>
      <c r="F60" s="26">
        <v>3000</v>
      </c>
      <c r="G60" s="32">
        <v>3000</v>
      </c>
    </row>
    <row r="61" spans="1:7" ht="45">
      <c r="A61" s="7" t="s">
        <v>75</v>
      </c>
      <c r="B61" s="7" t="s">
        <v>134</v>
      </c>
      <c r="C61" s="5" t="s">
        <v>24</v>
      </c>
      <c r="D61" s="4" t="s">
        <v>417</v>
      </c>
      <c r="E61" s="26">
        <f>E62</f>
        <v>340353</v>
      </c>
      <c r="F61" s="309">
        <f t="shared" ref="F61:G62" si="13">F62</f>
        <v>340353</v>
      </c>
      <c r="G61" s="309">
        <f t="shared" si="13"/>
        <v>340353</v>
      </c>
    </row>
    <row r="62" spans="1:7" ht="30">
      <c r="A62" s="7" t="s">
        <v>75</v>
      </c>
      <c r="B62" s="7" t="s">
        <v>454</v>
      </c>
      <c r="C62" s="10"/>
      <c r="D62" s="4" t="s">
        <v>279</v>
      </c>
      <c r="E62" s="26">
        <f>E63</f>
        <v>340353</v>
      </c>
      <c r="F62" s="309">
        <f t="shared" si="13"/>
        <v>340353</v>
      </c>
      <c r="G62" s="309">
        <f t="shared" si="13"/>
        <v>340353</v>
      </c>
    </row>
    <row r="63" spans="1:7" ht="30">
      <c r="A63" s="7" t="s">
        <v>75</v>
      </c>
      <c r="B63" s="7" t="s">
        <v>454</v>
      </c>
      <c r="C63" s="10">
        <v>120</v>
      </c>
      <c r="D63" s="4" t="s">
        <v>129</v>
      </c>
      <c r="E63" s="26">
        <v>340353</v>
      </c>
      <c r="F63" s="26">
        <v>340353</v>
      </c>
      <c r="G63" s="32">
        <v>340353</v>
      </c>
    </row>
    <row r="64" spans="1:7">
      <c r="A64" s="7" t="s">
        <v>35</v>
      </c>
      <c r="B64" s="7"/>
      <c r="C64" s="34"/>
      <c r="D64" s="4" t="s">
        <v>36</v>
      </c>
      <c r="E64" s="26">
        <f>E65</f>
        <v>375000</v>
      </c>
      <c r="F64" s="309">
        <f t="shared" ref="F64:G66" si="14">F65</f>
        <v>300000</v>
      </c>
      <c r="G64" s="309">
        <f t="shared" si="14"/>
        <v>300000</v>
      </c>
    </row>
    <row r="65" spans="1:7" ht="45">
      <c r="A65" s="7" t="s">
        <v>35</v>
      </c>
      <c r="B65" s="7" t="s">
        <v>134</v>
      </c>
      <c r="C65" s="5" t="s">
        <v>24</v>
      </c>
      <c r="D65" s="4" t="s">
        <v>417</v>
      </c>
      <c r="E65" s="26">
        <f>E66</f>
        <v>375000</v>
      </c>
      <c r="F65" s="309">
        <f t="shared" si="14"/>
        <v>300000</v>
      </c>
      <c r="G65" s="309">
        <f t="shared" si="14"/>
        <v>300000</v>
      </c>
    </row>
    <row r="66" spans="1:7">
      <c r="A66" s="7" t="s">
        <v>35</v>
      </c>
      <c r="B66" s="7" t="s">
        <v>280</v>
      </c>
      <c r="C66" s="1" t="s">
        <v>24</v>
      </c>
      <c r="D66" s="4" t="s">
        <v>37</v>
      </c>
      <c r="E66" s="26">
        <f>E67</f>
        <v>375000</v>
      </c>
      <c r="F66" s="309">
        <f t="shared" si="14"/>
        <v>300000</v>
      </c>
      <c r="G66" s="309">
        <f t="shared" si="14"/>
        <v>300000</v>
      </c>
    </row>
    <row r="67" spans="1:7">
      <c r="A67" s="7" t="s">
        <v>35</v>
      </c>
      <c r="B67" s="7" t="s">
        <v>280</v>
      </c>
      <c r="C67" s="9">
        <v>870</v>
      </c>
      <c r="D67" s="4" t="s">
        <v>102</v>
      </c>
      <c r="E67" s="26">
        <v>375000</v>
      </c>
      <c r="F67" s="26">
        <v>300000</v>
      </c>
      <c r="G67" s="314">
        <v>300000</v>
      </c>
    </row>
    <row r="68" spans="1:7">
      <c r="A68" s="7" t="s">
        <v>38</v>
      </c>
      <c r="B68" s="7"/>
      <c r="C68" s="6" t="s">
        <v>24</v>
      </c>
      <c r="D68" s="4" t="s">
        <v>39</v>
      </c>
      <c r="E68" s="26">
        <f>E69+E81+E91</f>
        <v>9003788</v>
      </c>
      <c r="F68" s="309">
        <f t="shared" ref="F68:G68" si="15">F69+F81</f>
        <v>8833888</v>
      </c>
      <c r="G68" s="314">
        <f t="shared" si="15"/>
        <v>8834588</v>
      </c>
    </row>
    <row r="69" spans="1:7" ht="90">
      <c r="A69" s="7" t="s">
        <v>38</v>
      </c>
      <c r="B69" s="7" t="s">
        <v>132</v>
      </c>
      <c r="C69" s="6"/>
      <c r="D69" s="312" t="s">
        <v>593</v>
      </c>
      <c r="E69" s="26">
        <f>E70+E75</f>
        <v>8688238</v>
      </c>
      <c r="F69" s="309">
        <f t="shared" ref="F69:G69" si="16">F70+F75</f>
        <v>8673838</v>
      </c>
      <c r="G69" s="314">
        <f t="shared" si="16"/>
        <v>8674538</v>
      </c>
    </row>
    <row r="70" spans="1:7" ht="105">
      <c r="A70" s="7" t="s">
        <v>38</v>
      </c>
      <c r="B70" s="7" t="s">
        <v>140</v>
      </c>
      <c r="C70" s="6"/>
      <c r="D70" s="4" t="s">
        <v>96</v>
      </c>
      <c r="E70" s="26">
        <f>E71</f>
        <v>79900</v>
      </c>
      <c r="F70" s="309">
        <f t="shared" ref="F70:G71" si="17">F71</f>
        <v>80500</v>
      </c>
      <c r="G70" s="314">
        <f t="shared" si="17"/>
        <v>81200</v>
      </c>
    </row>
    <row r="71" spans="1:7" s="83" customFormat="1" ht="105">
      <c r="A71" s="7" t="s">
        <v>38</v>
      </c>
      <c r="B71" s="7" t="s">
        <v>184</v>
      </c>
      <c r="C71" s="6"/>
      <c r="D71" s="21" t="s">
        <v>185</v>
      </c>
      <c r="E71" s="26">
        <f>E72</f>
        <v>79900</v>
      </c>
      <c r="F71" s="309">
        <f t="shared" si="17"/>
        <v>80500</v>
      </c>
      <c r="G71" s="314">
        <f t="shared" si="17"/>
        <v>81200</v>
      </c>
    </row>
    <row r="72" spans="1:7" s="83" customFormat="1" ht="105">
      <c r="A72" s="7" t="s">
        <v>38</v>
      </c>
      <c r="B72" s="7" t="s">
        <v>7</v>
      </c>
      <c r="C72" s="6" t="s">
        <v>24</v>
      </c>
      <c r="D72" s="4" t="s">
        <v>97</v>
      </c>
      <c r="E72" s="26">
        <f>E73+E74</f>
        <v>79900</v>
      </c>
      <c r="F72" s="309">
        <f t="shared" ref="F72:G72" si="18">F73+F74</f>
        <v>80500</v>
      </c>
      <c r="G72" s="314">
        <f t="shared" si="18"/>
        <v>81200</v>
      </c>
    </row>
    <row r="73" spans="1:7" s="83" customFormat="1" ht="30">
      <c r="A73" s="7" t="s">
        <v>38</v>
      </c>
      <c r="B73" s="7" t="s">
        <v>7</v>
      </c>
      <c r="C73" s="34">
        <v>120</v>
      </c>
      <c r="D73" s="4" t="s">
        <v>129</v>
      </c>
      <c r="E73" s="26">
        <v>51400</v>
      </c>
      <c r="F73" s="26">
        <v>52000</v>
      </c>
      <c r="G73" s="181">
        <v>52700</v>
      </c>
    </row>
    <row r="74" spans="1:7" ht="45">
      <c r="A74" s="7" t="s">
        <v>38</v>
      </c>
      <c r="B74" s="7" t="s">
        <v>7</v>
      </c>
      <c r="C74" s="34">
        <v>240</v>
      </c>
      <c r="D74" s="4" t="s">
        <v>130</v>
      </c>
      <c r="E74" s="171">
        <v>28500</v>
      </c>
      <c r="F74" s="171">
        <v>28500</v>
      </c>
      <c r="G74" s="314">
        <v>28500</v>
      </c>
    </row>
    <row r="75" spans="1:7">
      <c r="A75" s="7" t="s">
        <v>38</v>
      </c>
      <c r="B75" s="7" t="s">
        <v>133</v>
      </c>
      <c r="C75" s="1"/>
      <c r="D75" s="4" t="s">
        <v>34</v>
      </c>
      <c r="E75" s="26">
        <f>E76+E79</f>
        <v>8608338</v>
      </c>
      <c r="F75" s="309">
        <f t="shared" ref="F75:G75" si="19">F76+F79</f>
        <v>8593338</v>
      </c>
      <c r="G75" s="314">
        <f t="shared" si="19"/>
        <v>8593338</v>
      </c>
    </row>
    <row r="76" spans="1:7" s="78" customFormat="1" ht="60">
      <c r="A76" s="167" t="s">
        <v>38</v>
      </c>
      <c r="B76" s="167" t="s">
        <v>456</v>
      </c>
      <c r="C76" s="174"/>
      <c r="D76" s="62" t="s">
        <v>508</v>
      </c>
      <c r="E76" s="171">
        <f>E77+E78</f>
        <v>8533338</v>
      </c>
      <c r="F76" s="309">
        <f t="shared" ref="F76:G76" si="20">F77+F78</f>
        <v>8533338</v>
      </c>
      <c r="G76" s="314">
        <f t="shared" si="20"/>
        <v>8533338</v>
      </c>
    </row>
    <row r="77" spans="1:7" s="169" customFormat="1" ht="30">
      <c r="A77" s="167" t="s">
        <v>38</v>
      </c>
      <c r="B77" s="167" t="s">
        <v>456</v>
      </c>
      <c r="C77" s="174">
        <v>120</v>
      </c>
      <c r="D77" s="170" t="s">
        <v>129</v>
      </c>
      <c r="E77" s="171">
        <v>7149838</v>
      </c>
      <c r="F77" s="171">
        <v>7149838</v>
      </c>
      <c r="G77" s="314">
        <v>7149838</v>
      </c>
    </row>
    <row r="78" spans="1:7" s="169" customFormat="1" ht="45">
      <c r="A78" s="167" t="s">
        <v>38</v>
      </c>
      <c r="B78" s="167" t="s">
        <v>456</v>
      </c>
      <c r="C78" s="174">
        <v>240</v>
      </c>
      <c r="D78" s="170" t="s">
        <v>130</v>
      </c>
      <c r="E78" s="171">
        <v>1383500</v>
      </c>
      <c r="F78" s="171">
        <v>1383500</v>
      </c>
      <c r="G78" s="75">
        <v>1383500</v>
      </c>
    </row>
    <row r="79" spans="1:7" s="169" customFormat="1" ht="30">
      <c r="A79" s="7" t="s">
        <v>38</v>
      </c>
      <c r="B79" s="7" t="s">
        <v>281</v>
      </c>
      <c r="C79" s="46"/>
      <c r="D79" s="4" t="s">
        <v>282</v>
      </c>
      <c r="E79" s="26">
        <f>E80</f>
        <v>75000</v>
      </c>
      <c r="F79" s="26">
        <f>F80</f>
        <v>60000</v>
      </c>
      <c r="G79" s="32">
        <f>G80</f>
        <v>60000</v>
      </c>
    </row>
    <row r="80" spans="1:7" s="78" customFormat="1">
      <c r="A80" s="7" t="s">
        <v>38</v>
      </c>
      <c r="B80" s="7" t="s">
        <v>281</v>
      </c>
      <c r="C80" s="46">
        <v>850</v>
      </c>
      <c r="D80" s="4" t="s">
        <v>131</v>
      </c>
      <c r="E80" s="26">
        <v>75000</v>
      </c>
      <c r="F80" s="26">
        <v>60000</v>
      </c>
      <c r="G80" s="276">
        <v>60000</v>
      </c>
    </row>
    <row r="81" spans="1:7" s="78" customFormat="1" ht="96" customHeight="1">
      <c r="A81" s="7" t="s">
        <v>38</v>
      </c>
      <c r="B81" s="7" t="s">
        <v>141</v>
      </c>
      <c r="C81" s="5" t="s">
        <v>24</v>
      </c>
      <c r="D81" s="312" t="s">
        <v>612</v>
      </c>
      <c r="E81" s="26">
        <f>E82</f>
        <v>295550</v>
      </c>
      <c r="F81" s="309">
        <f t="shared" ref="F81:G81" si="21">F82</f>
        <v>160050</v>
      </c>
      <c r="G81" s="314">
        <f t="shared" si="21"/>
        <v>160050</v>
      </c>
    </row>
    <row r="82" spans="1:7" ht="105">
      <c r="A82" s="7" t="s">
        <v>38</v>
      </c>
      <c r="B82" s="7" t="s">
        <v>142</v>
      </c>
      <c r="C82" s="5"/>
      <c r="D82" s="4" t="s">
        <v>461</v>
      </c>
      <c r="E82" s="26">
        <f>E83+E86</f>
        <v>295550</v>
      </c>
      <c r="F82" s="309">
        <f t="shared" ref="F82:G82" si="22">F83+F86</f>
        <v>160050</v>
      </c>
      <c r="G82" s="314">
        <f t="shared" si="22"/>
        <v>160050</v>
      </c>
    </row>
    <row r="83" spans="1:7" ht="60">
      <c r="A83" s="7" t="s">
        <v>38</v>
      </c>
      <c r="B83" s="7" t="s">
        <v>187</v>
      </c>
      <c r="C83" s="34"/>
      <c r="D83" s="51" t="s">
        <v>418</v>
      </c>
      <c r="E83" s="26">
        <f>E84</f>
        <v>198000</v>
      </c>
      <c r="F83" s="309">
        <f t="shared" ref="F83:G84" si="23">F84</f>
        <v>60000</v>
      </c>
      <c r="G83" s="314">
        <f t="shared" si="23"/>
        <v>60000</v>
      </c>
    </row>
    <row r="84" spans="1:7" ht="45">
      <c r="A84" s="7" t="s">
        <v>38</v>
      </c>
      <c r="B84" s="7" t="s">
        <v>283</v>
      </c>
      <c r="C84" s="6" t="s">
        <v>24</v>
      </c>
      <c r="D84" s="224" t="s">
        <v>553</v>
      </c>
      <c r="E84" s="26">
        <f>E85</f>
        <v>198000</v>
      </c>
      <c r="F84" s="309">
        <f t="shared" si="23"/>
        <v>60000</v>
      </c>
      <c r="G84" s="314">
        <f t="shared" si="23"/>
        <v>60000</v>
      </c>
    </row>
    <row r="85" spans="1:7" ht="45">
      <c r="A85" s="7" t="s">
        <v>38</v>
      </c>
      <c r="B85" s="7" t="s">
        <v>283</v>
      </c>
      <c r="C85" s="34">
        <v>240</v>
      </c>
      <c r="D85" s="4" t="s">
        <v>130</v>
      </c>
      <c r="E85" s="26">
        <v>198000</v>
      </c>
      <c r="F85" s="26">
        <v>60000</v>
      </c>
      <c r="G85" s="303">
        <v>60000</v>
      </c>
    </row>
    <row r="86" spans="1:7" ht="30">
      <c r="A86" s="7" t="s">
        <v>38</v>
      </c>
      <c r="B86" s="167" t="s">
        <v>537</v>
      </c>
      <c r="C86" s="46"/>
      <c r="D86" s="170" t="s">
        <v>538</v>
      </c>
      <c r="E86" s="26">
        <f>E87+E89</f>
        <v>97550</v>
      </c>
      <c r="F86" s="309">
        <f t="shared" ref="F86:G86" si="24">F87+F89</f>
        <v>100050</v>
      </c>
      <c r="G86" s="309">
        <f t="shared" si="24"/>
        <v>100050</v>
      </c>
    </row>
    <row r="87" spans="1:7">
      <c r="A87" s="7" t="s">
        <v>38</v>
      </c>
      <c r="B87" s="167" t="s">
        <v>539</v>
      </c>
      <c r="C87" s="46"/>
      <c r="D87" s="239" t="s">
        <v>613</v>
      </c>
      <c r="E87" s="26">
        <f>E88</f>
        <v>85050</v>
      </c>
      <c r="F87" s="26">
        <f>F88</f>
        <v>85050</v>
      </c>
      <c r="G87" s="32">
        <f>G88</f>
        <v>85050</v>
      </c>
    </row>
    <row r="88" spans="1:7" ht="45">
      <c r="A88" s="7" t="s">
        <v>38</v>
      </c>
      <c r="B88" s="167" t="s">
        <v>539</v>
      </c>
      <c r="C88" s="46">
        <v>240</v>
      </c>
      <c r="D88" s="4" t="s">
        <v>130</v>
      </c>
      <c r="E88" s="26">
        <v>85050</v>
      </c>
      <c r="F88" s="26">
        <v>85050</v>
      </c>
      <c r="G88" s="32">
        <v>85050</v>
      </c>
    </row>
    <row r="89" spans="1:7" s="219" customFormat="1">
      <c r="A89" s="237" t="s">
        <v>38</v>
      </c>
      <c r="B89" s="237" t="s">
        <v>567</v>
      </c>
      <c r="C89" s="234"/>
      <c r="D89" s="236" t="s">
        <v>566</v>
      </c>
      <c r="E89" s="226">
        <f>E90</f>
        <v>12500</v>
      </c>
      <c r="F89" s="226">
        <f>F90</f>
        <v>15000</v>
      </c>
      <c r="G89" s="173">
        <f>G90</f>
        <v>15000</v>
      </c>
    </row>
    <row r="90" spans="1:7" s="219" customFormat="1" ht="45">
      <c r="A90" s="237" t="s">
        <v>38</v>
      </c>
      <c r="B90" s="237" t="s">
        <v>567</v>
      </c>
      <c r="C90" s="234">
        <v>240</v>
      </c>
      <c r="D90" s="236" t="s">
        <v>130</v>
      </c>
      <c r="E90" s="226">
        <v>12500</v>
      </c>
      <c r="F90" s="498">
        <v>15000</v>
      </c>
      <c r="G90" s="276">
        <v>15000</v>
      </c>
    </row>
    <row r="91" spans="1:7" s="472" customFormat="1" ht="45">
      <c r="A91" s="493" t="s">
        <v>38</v>
      </c>
      <c r="B91" s="491">
        <v>9900000000</v>
      </c>
      <c r="C91" s="491"/>
      <c r="D91" s="492" t="s">
        <v>417</v>
      </c>
      <c r="E91" s="451">
        <f>E92</f>
        <v>20000</v>
      </c>
      <c r="F91" s="496">
        <v>0</v>
      </c>
      <c r="G91" s="496">
        <v>0</v>
      </c>
    </row>
    <row r="92" spans="1:7" s="472" customFormat="1" ht="60">
      <c r="A92" s="493" t="s">
        <v>38</v>
      </c>
      <c r="B92" s="491">
        <v>9930000000</v>
      </c>
      <c r="C92" s="491"/>
      <c r="D92" s="492" t="s">
        <v>738</v>
      </c>
      <c r="E92" s="451">
        <f>E93</f>
        <v>20000</v>
      </c>
      <c r="F92" s="496">
        <v>0</v>
      </c>
      <c r="G92" s="496">
        <v>0</v>
      </c>
    </row>
    <row r="93" spans="1:7" s="472" customFormat="1" ht="60">
      <c r="A93" s="493" t="s">
        <v>38</v>
      </c>
      <c r="B93" s="491">
        <v>9930010920</v>
      </c>
      <c r="C93" s="491"/>
      <c r="D93" s="492" t="s">
        <v>739</v>
      </c>
      <c r="E93" s="451">
        <f>E94</f>
        <v>20000</v>
      </c>
      <c r="F93" s="496">
        <v>0</v>
      </c>
      <c r="G93" s="496">
        <v>0</v>
      </c>
    </row>
    <row r="94" spans="1:7" s="472" customFormat="1" ht="45">
      <c r="A94" s="493" t="s">
        <v>38</v>
      </c>
      <c r="B94" s="491">
        <v>9930010920</v>
      </c>
      <c r="C94" s="491">
        <v>240</v>
      </c>
      <c r="D94" s="492" t="s">
        <v>130</v>
      </c>
      <c r="E94" s="451">
        <v>20000</v>
      </c>
      <c r="F94" s="496">
        <v>0</v>
      </c>
      <c r="G94" s="496">
        <v>0</v>
      </c>
    </row>
    <row r="95" spans="1:7" ht="24.75" customHeight="1">
      <c r="A95" s="11" t="s">
        <v>374</v>
      </c>
      <c r="B95" s="11"/>
      <c r="C95" s="2"/>
      <c r="D95" s="3" t="s">
        <v>375</v>
      </c>
      <c r="E95" s="25">
        <f>E96</f>
        <v>608400</v>
      </c>
      <c r="F95" s="489">
        <f t="shared" ref="F95:G99" si="25">F96</f>
        <v>634300</v>
      </c>
      <c r="G95" s="456">
        <f t="shared" si="25"/>
        <v>655400</v>
      </c>
    </row>
    <row r="96" spans="1:7" ht="30">
      <c r="A96" s="7" t="s">
        <v>376</v>
      </c>
      <c r="B96" s="7"/>
      <c r="C96" s="67"/>
      <c r="D96" s="4" t="s">
        <v>377</v>
      </c>
      <c r="E96" s="26">
        <f>E97</f>
        <v>608400</v>
      </c>
      <c r="F96" s="309">
        <f t="shared" si="25"/>
        <v>634300</v>
      </c>
      <c r="G96" s="314">
        <f t="shared" si="25"/>
        <v>655400</v>
      </c>
    </row>
    <row r="97" spans="1:7" ht="90">
      <c r="A97" s="7" t="s">
        <v>376</v>
      </c>
      <c r="B97" s="7" t="s">
        <v>132</v>
      </c>
      <c r="C97" s="67"/>
      <c r="D97" s="312" t="s">
        <v>593</v>
      </c>
      <c r="E97" s="26">
        <f>E98</f>
        <v>608400</v>
      </c>
      <c r="F97" s="309">
        <f t="shared" si="25"/>
        <v>634300</v>
      </c>
      <c r="G97" s="314">
        <f t="shared" si="25"/>
        <v>655400</v>
      </c>
    </row>
    <row r="98" spans="1:7" ht="75">
      <c r="A98" s="7" t="s">
        <v>376</v>
      </c>
      <c r="B98" s="7" t="s">
        <v>378</v>
      </c>
      <c r="C98" s="67"/>
      <c r="D98" s="71" t="s">
        <v>381</v>
      </c>
      <c r="E98" s="26">
        <f>E99</f>
        <v>608400</v>
      </c>
      <c r="F98" s="309">
        <f t="shared" si="25"/>
        <v>634300</v>
      </c>
      <c r="G98" s="314">
        <f t="shared" si="25"/>
        <v>655400</v>
      </c>
    </row>
    <row r="99" spans="1:7" s="116" customFormat="1" ht="45">
      <c r="A99" s="7" t="s">
        <v>376</v>
      </c>
      <c r="B99" s="7" t="s">
        <v>379</v>
      </c>
      <c r="C99" s="67"/>
      <c r="D99" s="4" t="s">
        <v>382</v>
      </c>
      <c r="E99" s="26">
        <f>E100</f>
        <v>608400</v>
      </c>
      <c r="F99" s="309">
        <f t="shared" si="25"/>
        <v>634300</v>
      </c>
      <c r="G99" s="314">
        <f t="shared" si="25"/>
        <v>655400</v>
      </c>
    </row>
    <row r="100" spans="1:7" s="116" customFormat="1" ht="45">
      <c r="A100" s="7" t="s">
        <v>376</v>
      </c>
      <c r="B100" s="7" t="s">
        <v>380</v>
      </c>
      <c r="C100" s="67"/>
      <c r="D100" s="4" t="s">
        <v>383</v>
      </c>
      <c r="E100" s="26">
        <f>E101+E102</f>
        <v>608400</v>
      </c>
      <c r="F100" s="309">
        <f t="shared" ref="F100:G100" si="26">F101+F102</f>
        <v>634300</v>
      </c>
      <c r="G100" s="314">
        <f t="shared" si="26"/>
        <v>655400</v>
      </c>
    </row>
    <row r="101" spans="1:7" s="116" customFormat="1" ht="30">
      <c r="A101" s="7" t="s">
        <v>376</v>
      </c>
      <c r="B101" s="7" t="s">
        <v>380</v>
      </c>
      <c r="C101" s="67">
        <v>120</v>
      </c>
      <c r="D101" s="4" t="s">
        <v>129</v>
      </c>
      <c r="E101" s="26">
        <v>507530</v>
      </c>
      <c r="F101" s="26">
        <v>533430</v>
      </c>
      <c r="G101" s="314">
        <v>554530</v>
      </c>
    </row>
    <row r="102" spans="1:7" s="116" customFormat="1" ht="45">
      <c r="A102" s="7" t="s">
        <v>376</v>
      </c>
      <c r="B102" s="7" t="s">
        <v>380</v>
      </c>
      <c r="C102" s="67">
        <v>240</v>
      </c>
      <c r="D102" s="4" t="s">
        <v>130</v>
      </c>
      <c r="E102" s="26">
        <v>100870</v>
      </c>
      <c r="F102" s="26">
        <v>100870</v>
      </c>
      <c r="G102" s="181">
        <v>100870</v>
      </c>
    </row>
    <row r="103" spans="1:7" s="116" customFormat="1" ht="42.75">
      <c r="A103" s="11" t="s">
        <v>40</v>
      </c>
      <c r="B103" s="11"/>
      <c r="C103" s="14"/>
      <c r="D103" s="3" t="s">
        <v>41</v>
      </c>
      <c r="E103" s="25">
        <f>E104+E110</f>
        <v>4874166</v>
      </c>
      <c r="F103" s="25">
        <f t="shared" ref="F103:G103" si="27">F104+F110</f>
        <v>4525966</v>
      </c>
      <c r="G103" s="318">
        <f t="shared" si="27"/>
        <v>4525966</v>
      </c>
    </row>
    <row r="104" spans="1:7" s="69" customFormat="1" ht="46.5" customHeight="1">
      <c r="A104" s="7" t="s">
        <v>42</v>
      </c>
      <c r="B104" s="7"/>
      <c r="C104" s="9"/>
      <c r="D104" s="4" t="s">
        <v>43</v>
      </c>
      <c r="E104" s="26">
        <f>E105</f>
        <v>468800</v>
      </c>
      <c r="F104" s="309">
        <f t="shared" ref="F104:G108" si="28">F105</f>
        <v>494600</v>
      </c>
      <c r="G104" s="314">
        <f t="shared" si="28"/>
        <v>494600</v>
      </c>
    </row>
    <row r="105" spans="1:7" s="65" customFormat="1" ht="90">
      <c r="A105" s="7" t="s">
        <v>42</v>
      </c>
      <c r="B105" s="7" t="s">
        <v>132</v>
      </c>
      <c r="C105" s="9"/>
      <c r="D105" s="312" t="s">
        <v>590</v>
      </c>
      <c r="E105" s="26">
        <f>E106</f>
        <v>468800</v>
      </c>
      <c r="F105" s="309">
        <f t="shared" si="28"/>
        <v>494600</v>
      </c>
      <c r="G105" s="314">
        <f t="shared" si="28"/>
        <v>494600</v>
      </c>
    </row>
    <row r="106" spans="1:7" s="65" customFormat="1" ht="105">
      <c r="A106" s="7" t="s">
        <v>42</v>
      </c>
      <c r="B106" s="7" t="s">
        <v>137</v>
      </c>
      <c r="C106" s="9"/>
      <c r="D106" s="4" t="s">
        <v>95</v>
      </c>
      <c r="E106" s="26">
        <f>E107</f>
        <v>468800</v>
      </c>
      <c r="F106" s="309">
        <f t="shared" si="28"/>
        <v>494600</v>
      </c>
      <c r="G106" s="314">
        <f t="shared" si="28"/>
        <v>494600</v>
      </c>
    </row>
    <row r="107" spans="1:7" s="65" customFormat="1" ht="60">
      <c r="A107" s="7" t="s">
        <v>42</v>
      </c>
      <c r="B107" s="7" t="s">
        <v>268</v>
      </c>
      <c r="C107" s="9"/>
      <c r="D107" s="21" t="s">
        <v>550</v>
      </c>
      <c r="E107" s="26">
        <f>E108</f>
        <v>468800</v>
      </c>
      <c r="F107" s="309">
        <f t="shared" si="28"/>
        <v>494600</v>
      </c>
      <c r="G107" s="314">
        <f t="shared" si="28"/>
        <v>494600</v>
      </c>
    </row>
    <row r="108" spans="1:7" s="65" customFormat="1" ht="60">
      <c r="A108" s="7" t="s">
        <v>42</v>
      </c>
      <c r="B108" s="7" t="s">
        <v>403</v>
      </c>
      <c r="C108" s="9"/>
      <c r="D108" s="4" t="s">
        <v>98</v>
      </c>
      <c r="E108" s="26">
        <f>E109</f>
        <v>468800</v>
      </c>
      <c r="F108" s="309">
        <f t="shared" si="28"/>
        <v>494600</v>
      </c>
      <c r="G108" s="314">
        <f t="shared" si="28"/>
        <v>494600</v>
      </c>
    </row>
    <row r="109" spans="1:7" s="65" customFormat="1" ht="30">
      <c r="A109" s="7" t="s">
        <v>42</v>
      </c>
      <c r="B109" s="7" t="s">
        <v>403</v>
      </c>
      <c r="C109" s="10">
        <v>120</v>
      </c>
      <c r="D109" s="4" t="s">
        <v>129</v>
      </c>
      <c r="E109" s="223">
        <v>468800</v>
      </c>
      <c r="F109" s="223">
        <v>494600</v>
      </c>
      <c r="G109" s="181">
        <v>494600</v>
      </c>
    </row>
    <row r="110" spans="1:7" s="65" customFormat="1" ht="60">
      <c r="A110" s="7" t="s">
        <v>287</v>
      </c>
      <c r="B110" s="7"/>
      <c r="C110" s="10"/>
      <c r="D110" s="180" t="s">
        <v>501</v>
      </c>
      <c r="E110" s="222">
        <f>E111+E116</f>
        <v>4405366</v>
      </c>
      <c r="F110" s="314">
        <f t="shared" ref="F110:G110" si="29">F111+F116</f>
        <v>4031366</v>
      </c>
      <c r="G110" s="314">
        <f t="shared" si="29"/>
        <v>4031366</v>
      </c>
    </row>
    <row r="111" spans="1:7" ht="90">
      <c r="A111" s="7" t="s">
        <v>287</v>
      </c>
      <c r="B111" s="7" t="s">
        <v>135</v>
      </c>
      <c r="C111" s="10"/>
      <c r="D111" s="312" t="s">
        <v>591</v>
      </c>
      <c r="E111" s="175">
        <f>E112</f>
        <v>2250170</v>
      </c>
      <c r="F111" s="175">
        <f t="shared" ref="F111:G114" si="30">F112</f>
        <v>1896170</v>
      </c>
      <c r="G111" s="314">
        <f t="shared" si="30"/>
        <v>1896170</v>
      </c>
    </row>
    <row r="112" spans="1:7" s="149" customFormat="1" ht="45">
      <c r="A112" s="7" t="s">
        <v>287</v>
      </c>
      <c r="B112" s="7" t="s">
        <v>289</v>
      </c>
      <c r="C112" s="10"/>
      <c r="D112" s="50" t="s">
        <v>288</v>
      </c>
      <c r="E112" s="26">
        <f>E113</f>
        <v>2250170</v>
      </c>
      <c r="F112" s="309">
        <f t="shared" si="30"/>
        <v>1896170</v>
      </c>
      <c r="G112" s="314">
        <f t="shared" si="30"/>
        <v>1896170</v>
      </c>
    </row>
    <row r="113" spans="1:7" ht="30">
      <c r="A113" s="7" t="s">
        <v>287</v>
      </c>
      <c r="B113" s="7" t="s">
        <v>290</v>
      </c>
      <c r="C113" s="10"/>
      <c r="D113" s="51" t="s">
        <v>291</v>
      </c>
      <c r="E113" s="26">
        <f>E114</f>
        <v>2250170</v>
      </c>
      <c r="F113" s="309">
        <f t="shared" si="30"/>
        <v>1896170</v>
      </c>
      <c r="G113" s="314">
        <f t="shared" si="30"/>
        <v>1896170</v>
      </c>
    </row>
    <row r="114" spans="1:7" ht="30">
      <c r="A114" s="7" t="s">
        <v>287</v>
      </c>
      <c r="B114" s="7" t="s">
        <v>292</v>
      </c>
      <c r="C114" s="10"/>
      <c r="D114" s="4" t="s">
        <v>293</v>
      </c>
      <c r="E114" s="26">
        <f>E115</f>
        <v>2250170</v>
      </c>
      <c r="F114" s="309">
        <f t="shared" si="30"/>
        <v>1896170</v>
      </c>
      <c r="G114" s="314">
        <f t="shared" si="30"/>
        <v>1896170</v>
      </c>
    </row>
    <row r="115" spans="1:7" ht="45">
      <c r="A115" s="7" t="s">
        <v>287</v>
      </c>
      <c r="B115" s="7" t="s">
        <v>292</v>
      </c>
      <c r="C115" s="10">
        <v>240</v>
      </c>
      <c r="D115" s="4" t="s">
        <v>130</v>
      </c>
      <c r="E115" s="176">
        <v>2250170</v>
      </c>
      <c r="F115" s="176">
        <v>1896170</v>
      </c>
      <c r="G115" s="181">
        <v>1896170</v>
      </c>
    </row>
    <row r="116" spans="1:7" ht="135" customHeight="1">
      <c r="A116" s="167" t="s">
        <v>287</v>
      </c>
      <c r="B116" s="167" t="s">
        <v>482</v>
      </c>
      <c r="C116" s="10"/>
      <c r="D116" s="211" t="s">
        <v>594</v>
      </c>
      <c r="E116" s="222">
        <f>E117</f>
        <v>2155196</v>
      </c>
      <c r="F116" s="314">
        <f t="shared" ref="F116:G118" si="31">F117</f>
        <v>2135196</v>
      </c>
      <c r="G116" s="314">
        <f t="shared" si="31"/>
        <v>2135196</v>
      </c>
    </row>
    <row r="117" spans="1:7" s="169" customFormat="1" ht="60">
      <c r="A117" s="167" t="s">
        <v>287</v>
      </c>
      <c r="B117" s="167" t="s">
        <v>483</v>
      </c>
      <c r="C117" s="10"/>
      <c r="D117" s="180" t="s">
        <v>419</v>
      </c>
      <c r="E117" s="222">
        <f>E118</f>
        <v>2155196</v>
      </c>
      <c r="F117" s="314">
        <f t="shared" si="31"/>
        <v>2135196</v>
      </c>
      <c r="G117" s="314">
        <f t="shared" si="31"/>
        <v>2135196</v>
      </c>
    </row>
    <row r="118" spans="1:7" s="169" customFormat="1" ht="30">
      <c r="A118" s="167" t="s">
        <v>287</v>
      </c>
      <c r="B118" s="167" t="s">
        <v>484</v>
      </c>
      <c r="C118" s="10"/>
      <c r="D118" s="218" t="s">
        <v>286</v>
      </c>
      <c r="E118" s="222">
        <f>E119</f>
        <v>2155196</v>
      </c>
      <c r="F118" s="314">
        <f t="shared" si="31"/>
        <v>2135196</v>
      </c>
      <c r="G118" s="314">
        <f t="shared" si="31"/>
        <v>2135196</v>
      </c>
    </row>
    <row r="119" spans="1:7" s="169" customFormat="1" ht="60">
      <c r="A119" s="167" t="s">
        <v>287</v>
      </c>
      <c r="B119" s="167" t="s">
        <v>485</v>
      </c>
      <c r="C119" s="10"/>
      <c r="D119" s="180" t="s">
        <v>542</v>
      </c>
      <c r="E119" s="222">
        <f>E120+E121</f>
        <v>2155196</v>
      </c>
      <c r="F119" s="314">
        <f t="shared" ref="F119:G119" si="32">F120+F121</f>
        <v>2135196</v>
      </c>
      <c r="G119" s="314">
        <f t="shared" si="32"/>
        <v>2135196</v>
      </c>
    </row>
    <row r="120" spans="1:7" s="169" customFormat="1" ht="30">
      <c r="A120" s="167" t="s">
        <v>287</v>
      </c>
      <c r="B120" s="167" t="s">
        <v>485</v>
      </c>
      <c r="C120" s="10">
        <v>110</v>
      </c>
      <c r="D120" s="220" t="s">
        <v>165</v>
      </c>
      <c r="E120" s="168">
        <v>2045196</v>
      </c>
      <c r="F120" s="222">
        <v>2045196</v>
      </c>
      <c r="G120" s="222">
        <v>2045196</v>
      </c>
    </row>
    <row r="121" spans="1:7" s="169" customFormat="1" ht="45">
      <c r="A121" s="167" t="s">
        <v>287</v>
      </c>
      <c r="B121" s="167" t="s">
        <v>485</v>
      </c>
      <c r="C121" s="10">
        <v>240</v>
      </c>
      <c r="D121" s="220" t="s">
        <v>130</v>
      </c>
      <c r="E121" s="168">
        <v>110000</v>
      </c>
      <c r="F121" s="222">
        <v>90000</v>
      </c>
      <c r="G121" s="222">
        <v>90000</v>
      </c>
    </row>
    <row r="122" spans="1:7" s="169" customFormat="1">
      <c r="A122" s="11" t="s">
        <v>44</v>
      </c>
      <c r="B122" s="11"/>
      <c r="C122" s="12"/>
      <c r="D122" s="195" t="s">
        <v>45</v>
      </c>
      <c r="E122" s="196">
        <f>E123+E135+E170</f>
        <v>70705576.299999997</v>
      </c>
      <c r="F122" s="196">
        <f t="shared" ref="F122:G122" si="33">F123+F135+F170</f>
        <v>64534335</v>
      </c>
      <c r="G122" s="335">
        <f t="shared" si="33"/>
        <v>67022080</v>
      </c>
    </row>
    <row r="123" spans="1:7" s="48" customFormat="1">
      <c r="A123" s="7" t="s">
        <v>46</v>
      </c>
      <c r="B123" s="7"/>
      <c r="C123" s="10"/>
      <c r="D123" s="4" t="s">
        <v>47</v>
      </c>
      <c r="E123" s="26">
        <f>E124</f>
        <v>6440925</v>
      </c>
      <c r="F123" s="309">
        <f t="shared" ref="F123:G124" si="34">F124</f>
        <v>6426625</v>
      </c>
      <c r="G123" s="314">
        <f t="shared" si="34"/>
        <v>6444250</v>
      </c>
    </row>
    <row r="124" spans="1:7" s="143" customFormat="1" ht="90">
      <c r="A124" s="7" t="s">
        <v>46</v>
      </c>
      <c r="B124" s="7" t="s">
        <v>146</v>
      </c>
      <c r="C124" s="10"/>
      <c r="D124" s="312" t="s">
        <v>595</v>
      </c>
      <c r="E124" s="26">
        <f>E125</f>
        <v>6440925</v>
      </c>
      <c r="F124" s="309">
        <f t="shared" si="34"/>
        <v>6426625</v>
      </c>
      <c r="G124" s="314">
        <f t="shared" si="34"/>
        <v>6444250</v>
      </c>
    </row>
    <row r="125" spans="1:7" s="143" customFormat="1" ht="45">
      <c r="A125" s="7" t="s">
        <v>46</v>
      </c>
      <c r="B125" s="7" t="s">
        <v>147</v>
      </c>
      <c r="C125" s="10"/>
      <c r="D125" s="4" t="s">
        <v>423</v>
      </c>
      <c r="E125" s="26">
        <f>E126+E129+E132</f>
        <v>6440925</v>
      </c>
      <c r="F125" s="379">
        <f t="shared" ref="F125:G125" si="35">F126+F129+F132</f>
        <v>6426625</v>
      </c>
      <c r="G125" s="379">
        <f t="shared" si="35"/>
        <v>6444250</v>
      </c>
    </row>
    <row r="126" spans="1:7" s="143" customFormat="1" ht="60">
      <c r="A126" s="7" t="s">
        <v>46</v>
      </c>
      <c r="B126" s="7" t="s">
        <v>192</v>
      </c>
      <c r="C126" s="10"/>
      <c r="D126" s="23" t="s">
        <v>424</v>
      </c>
      <c r="E126" s="26">
        <f>E127</f>
        <v>1162125</v>
      </c>
      <c r="F126" s="309">
        <f t="shared" ref="F126:G127" si="36">F127</f>
        <v>1165325</v>
      </c>
      <c r="G126" s="314">
        <f t="shared" si="36"/>
        <v>1168850</v>
      </c>
    </row>
    <row r="127" spans="1:7" s="143" customFormat="1" ht="75">
      <c r="A127" s="7" t="s">
        <v>46</v>
      </c>
      <c r="B127" s="7" t="s">
        <v>296</v>
      </c>
      <c r="C127" s="10"/>
      <c r="D127" s="144" t="s">
        <v>513</v>
      </c>
      <c r="E127" s="26">
        <f>E128</f>
        <v>1162125</v>
      </c>
      <c r="F127" s="309">
        <f t="shared" si="36"/>
        <v>1165325</v>
      </c>
      <c r="G127" s="314">
        <f t="shared" si="36"/>
        <v>1168850</v>
      </c>
    </row>
    <row r="128" spans="1:7" s="143" customFormat="1" ht="45">
      <c r="A128" s="7" t="s">
        <v>46</v>
      </c>
      <c r="B128" s="7" t="s">
        <v>296</v>
      </c>
      <c r="C128" s="29">
        <v>240</v>
      </c>
      <c r="D128" s="4" t="s">
        <v>130</v>
      </c>
      <c r="E128" s="26">
        <v>1162125</v>
      </c>
      <c r="F128" s="26">
        <v>1165325</v>
      </c>
      <c r="G128" s="303">
        <v>1168850</v>
      </c>
    </row>
    <row r="129" spans="1:7" s="143" customFormat="1" ht="60">
      <c r="A129" s="7" t="s">
        <v>46</v>
      </c>
      <c r="B129" s="7" t="s">
        <v>370</v>
      </c>
      <c r="C129" s="29"/>
      <c r="D129" s="4" t="s">
        <v>372</v>
      </c>
      <c r="E129" s="26">
        <f t="shared" ref="E129:G130" si="37">E130</f>
        <v>4679700</v>
      </c>
      <c r="F129" s="26">
        <f t="shared" si="37"/>
        <v>4661300</v>
      </c>
      <c r="G129" s="32">
        <f t="shared" si="37"/>
        <v>4675400</v>
      </c>
    </row>
    <row r="130" spans="1:7" s="48" customFormat="1" ht="60">
      <c r="A130" s="7" t="s">
        <v>46</v>
      </c>
      <c r="B130" s="7" t="s">
        <v>371</v>
      </c>
      <c r="C130" s="29"/>
      <c r="D130" s="4" t="s">
        <v>373</v>
      </c>
      <c r="E130" s="26">
        <f t="shared" si="37"/>
        <v>4679700</v>
      </c>
      <c r="F130" s="26">
        <f t="shared" si="37"/>
        <v>4661300</v>
      </c>
      <c r="G130" s="32">
        <f t="shared" si="37"/>
        <v>4675400</v>
      </c>
    </row>
    <row r="131" spans="1:7" s="48" customFormat="1" ht="45">
      <c r="A131" s="7" t="s">
        <v>46</v>
      </c>
      <c r="B131" s="7" t="s">
        <v>371</v>
      </c>
      <c r="C131" s="29">
        <v>240</v>
      </c>
      <c r="D131" s="4" t="s">
        <v>130</v>
      </c>
      <c r="E131" s="227">
        <v>4679700</v>
      </c>
      <c r="F131" s="227">
        <v>4661300</v>
      </c>
      <c r="G131" s="76">
        <v>4675400</v>
      </c>
    </row>
    <row r="132" spans="1:7" s="48" customFormat="1" ht="75">
      <c r="A132" s="167" t="s">
        <v>46</v>
      </c>
      <c r="B132" s="167" t="s">
        <v>543</v>
      </c>
      <c r="C132" s="29"/>
      <c r="D132" s="180" t="s">
        <v>671</v>
      </c>
      <c r="E132" s="225">
        <f>E133</f>
        <v>599100</v>
      </c>
      <c r="F132" s="314">
        <f t="shared" ref="F132:G133" si="38">F133</f>
        <v>600000</v>
      </c>
      <c r="G132" s="314">
        <f t="shared" si="38"/>
        <v>600000</v>
      </c>
    </row>
    <row r="133" spans="1:7" s="48" customFormat="1" ht="60">
      <c r="A133" s="167" t="s">
        <v>46</v>
      </c>
      <c r="B133" s="167" t="s">
        <v>544</v>
      </c>
      <c r="C133" s="29"/>
      <c r="D133" s="180" t="s">
        <v>672</v>
      </c>
      <c r="E133" s="225">
        <f>E134</f>
        <v>599100</v>
      </c>
      <c r="F133" s="314">
        <f t="shared" si="38"/>
        <v>600000</v>
      </c>
      <c r="G133" s="314">
        <f t="shared" si="38"/>
        <v>600000</v>
      </c>
    </row>
    <row r="134" spans="1:7" s="48" customFormat="1" ht="45">
      <c r="A134" s="167" t="s">
        <v>46</v>
      </c>
      <c r="B134" s="221" t="s">
        <v>544</v>
      </c>
      <c r="C134" s="29">
        <v>240</v>
      </c>
      <c r="D134" s="401" t="s">
        <v>130</v>
      </c>
      <c r="E134" s="175">
        <v>599100</v>
      </c>
      <c r="F134" s="214">
        <v>600000</v>
      </c>
      <c r="G134" s="214">
        <v>600000</v>
      </c>
    </row>
    <row r="135" spans="1:7" s="85" customFormat="1">
      <c r="A135" s="7" t="s">
        <v>48</v>
      </c>
      <c r="B135" s="7"/>
      <c r="C135" s="10"/>
      <c r="D135" s="4" t="s">
        <v>49</v>
      </c>
      <c r="E135" s="26">
        <f t="shared" ref="E135:G136" si="39">E136</f>
        <v>59914651.299999997</v>
      </c>
      <c r="F135" s="175">
        <f t="shared" si="39"/>
        <v>56338910</v>
      </c>
      <c r="G135" s="214">
        <f t="shared" si="39"/>
        <v>58267930</v>
      </c>
    </row>
    <row r="136" spans="1:7" s="85" customFormat="1" ht="101.25" customHeight="1">
      <c r="A136" s="7" t="s">
        <v>48</v>
      </c>
      <c r="B136" s="7" t="s">
        <v>146</v>
      </c>
      <c r="C136" s="10"/>
      <c r="D136" s="312" t="s">
        <v>595</v>
      </c>
      <c r="E136" s="26">
        <f t="shared" si="39"/>
        <v>59914651.299999997</v>
      </c>
      <c r="F136" s="171">
        <f t="shared" si="39"/>
        <v>56338910</v>
      </c>
      <c r="G136" s="315">
        <f t="shared" si="39"/>
        <v>58267930</v>
      </c>
    </row>
    <row r="137" spans="1:7" s="85" customFormat="1" ht="45">
      <c r="A137" s="7" t="s">
        <v>48</v>
      </c>
      <c r="B137" s="7" t="s">
        <v>148</v>
      </c>
      <c r="C137" s="10"/>
      <c r="D137" s="4" t="s">
        <v>425</v>
      </c>
      <c r="E137" s="26">
        <f>E138+E147+E152+E157</f>
        <v>59914651.299999997</v>
      </c>
      <c r="F137" s="309">
        <f t="shared" ref="F137:G137" si="40">F138+F147+F152</f>
        <v>56338910</v>
      </c>
      <c r="G137" s="314">
        <f t="shared" si="40"/>
        <v>58267930</v>
      </c>
    </row>
    <row r="138" spans="1:7" ht="45">
      <c r="A138" s="7" t="s">
        <v>48</v>
      </c>
      <c r="B138" s="7" t="s">
        <v>193</v>
      </c>
      <c r="C138" s="10"/>
      <c r="D138" s="23" t="s">
        <v>194</v>
      </c>
      <c r="E138" s="26">
        <f>E139+E141+E143+E145</f>
        <v>27396910.300000001</v>
      </c>
      <c r="F138" s="309">
        <f t="shared" ref="F138:G138" si="41">F139+F141+F143+F145</f>
        <v>25609910</v>
      </c>
      <c r="G138" s="314">
        <f t="shared" si="41"/>
        <v>26988555</v>
      </c>
    </row>
    <row r="139" spans="1:7" ht="58.5" customHeight="1">
      <c r="A139" s="7" t="s">
        <v>48</v>
      </c>
      <c r="B139" s="7" t="s">
        <v>297</v>
      </c>
      <c r="C139" s="10"/>
      <c r="D139" s="4" t="s">
        <v>120</v>
      </c>
      <c r="E139" s="26">
        <f>E140</f>
        <v>11301460.300000001</v>
      </c>
      <c r="F139" s="171">
        <f>F140</f>
        <v>8870635</v>
      </c>
      <c r="G139" s="214">
        <f>G140</f>
        <v>9579755</v>
      </c>
    </row>
    <row r="140" spans="1:7" ht="45">
      <c r="A140" s="7" t="s">
        <v>48</v>
      </c>
      <c r="B140" s="7" t="s">
        <v>297</v>
      </c>
      <c r="C140" s="10">
        <v>240</v>
      </c>
      <c r="D140" s="4" t="s">
        <v>130</v>
      </c>
      <c r="E140" s="146">
        <v>11301460.300000001</v>
      </c>
      <c r="F140" s="26">
        <v>8870635</v>
      </c>
      <c r="G140" s="75">
        <v>9579755</v>
      </c>
    </row>
    <row r="141" spans="1:7" s="219" customFormat="1" ht="90">
      <c r="A141" s="7" t="s">
        <v>48</v>
      </c>
      <c r="B141" s="7" t="s">
        <v>9</v>
      </c>
      <c r="C141" s="10"/>
      <c r="D141" s="138" t="s">
        <v>555</v>
      </c>
      <c r="E141" s="26">
        <f>E142</f>
        <v>14229700</v>
      </c>
      <c r="F141" s="26">
        <f>F142</f>
        <v>14798900</v>
      </c>
      <c r="G141" s="32">
        <f>G142</f>
        <v>15390800</v>
      </c>
    </row>
    <row r="142" spans="1:7" s="219" customFormat="1" ht="45">
      <c r="A142" s="7" t="s">
        <v>48</v>
      </c>
      <c r="B142" s="7" t="s">
        <v>9</v>
      </c>
      <c r="C142" s="54">
        <v>240</v>
      </c>
      <c r="D142" s="16" t="s">
        <v>130</v>
      </c>
      <c r="E142" s="55">
        <v>14229700</v>
      </c>
      <c r="F142" s="26">
        <v>14798900</v>
      </c>
      <c r="G142" s="32">
        <v>15390800</v>
      </c>
    </row>
    <row r="143" spans="1:7" s="219" customFormat="1" ht="60">
      <c r="A143" s="7" t="s">
        <v>48</v>
      </c>
      <c r="B143" s="7" t="s">
        <v>369</v>
      </c>
      <c r="C143" s="54"/>
      <c r="D143" s="16" t="s">
        <v>473</v>
      </c>
      <c r="E143" s="55">
        <f>E144</f>
        <v>1492600</v>
      </c>
      <c r="F143" s="26">
        <f>F144</f>
        <v>1552300</v>
      </c>
      <c r="G143" s="32">
        <f>G144</f>
        <v>1614400</v>
      </c>
    </row>
    <row r="144" spans="1:7" ht="45">
      <c r="A144" s="7" t="s">
        <v>48</v>
      </c>
      <c r="B144" s="7" t="s">
        <v>369</v>
      </c>
      <c r="C144" s="54">
        <v>240</v>
      </c>
      <c r="D144" s="16" t="s">
        <v>130</v>
      </c>
      <c r="E144" s="55">
        <v>1492600</v>
      </c>
      <c r="F144" s="26">
        <v>1552300</v>
      </c>
      <c r="G144" s="32">
        <v>1614400</v>
      </c>
    </row>
    <row r="145" spans="1:7" ht="75">
      <c r="A145" s="7" t="s">
        <v>48</v>
      </c>
      <c r="B145" s="7" t="s">
        <v>299</v>
      </c>
      <c r="C145" s="54"/>
      <c r="D145" s="16" t="s">
        <v>474</v>
      </c>
      <c r="E145" s="55">
        <f>E146</f>
        <v>373150</v>
      </c>
      <c r="F145" s="26">
        <f>F146</f>
        <v>388075</v>
      </c>
      <c r="G145" s="32">
        <f>G146</f>
        <v>403600</v>
      </c>
    </row>
    <row r="146" spans="1:7" ht="48.6" customHeight="1">
      <c r="A146" s="7" t="s">
        <v>48</v>
      </c>
      <c r="B146" s="7" t="s">
        <v>299</v>
      </c>
      <c r="C146" s="10">
        <v>240</v>
      </c>
      <c r="D146" s="16" t="s">
        <v>130</v>
      </c>
      <c r="E146" s="26">
        <v>373150</v>
      </c>
      <c r="F146" s="26">
        <v>388075</v>
      </c>
      <c r="G146" s="276">
        <v>403600</v>
      </c>
    </row>
    <row r="147" spans="1:7" ht="47.45" customHeight="1">
      <c r="A147" s="7" t="s">
        <v>48</v>
      </c>
      <c r="B147" s="7" t="s">
        <v>298</v>
      </c>
      <c r="C147" s="10"/>
      <c r="D147" s="49" t="s">
        <v>426</v>
      </c>
      <c r="E147" s="26">
        <f>E148+E150</f>
        <v>23798250</v>
      </c>
      <c r="F147" s="226">
        <f>F148+F150</f>
        <v>26102250</v>
      </c>
      <c r="G147" s="314">
        <f>G148+G150</f>
        <v>26467500</v>
      </c>
    </row>
    <row r="148" spans="1:7" ht="30">
      <c r="A148" s="7" t="s">
        <v>48</v>
      </c>
      <c r="B148" s="7" t="s">
        <v>367</v>
      </c>
      <c r="C148" s="10"/>
      <c r="D148" s="52" t="s">
        <v>368</v>
      </c>
      <c r="E148" s="26">
        <f>E149</f>
        <v>20078600</v>
      </c>
      <c r="F148" s="26">
        <f>F149</f>
        <v>20881800</v>
      </c>
      <c r="G148" s="314">
        <f>G149</f>
        <v>21174000</v>
      </c>
    </row>
    <row r="149" spans="1:7" ht="45">
      <c r="A149" s="7" t="s">
        <v>48</v>
      </c>
      <c r="B149" s="7" t="s">
        <v>367</v>
      </c>
      <c r="C149" s="10">
        <v>240</v>
      </c>
      <c r="D149" s="4" t="s">
        <v>130</v>
      </c>
      <c r="E149" s="26">
        <v>20078600</v>
      </c>
      <c r="F149" s="26">
        <v>20881800</v>
      </c>
      <c r="G149" s="314">
        <v>21174000</v>
      </c>
    </row>
    <row r="150" spans="1:7" ht="30">
      <c r="A150" s="7" t="s">
        <v>48</v>
      </c>
      <c r="B150" s="7" t="s">
        <v>366</v>
      </c>
      <c r="C150" s="10"/>
      <c r="D150" s="52" t="s">
        <v>365</v>
      </c>
      <c r="E150" s="26">
        <f>E151</f>
        <v>3719650</v>
      </c>
      <c r="F150" s="26">
        <f>F151</f>
        <v>5220450</v>
      </c>
      <c r="G150" s="314">
        <f>G151</f>
        <v>5293500</v>
      </c>
    </row>
    <row r="151" spans="1:7" ht="45">
      <c r="A151" s="7" t="s">
        <v>48</v>
      </c>
      <c r="B151" s="7" t="s">
        <v>366</v>
      </c>
      <c r="C151" s="10">
        <v>240</v>
      </c>
      <c r="D151" s="4" t="s">
        <v>130</v>
      </c>
      <c r="E151" s="26">
        <v>3719650</v>
      </c>
      <c r="F151" s="26">
        <v>5220450</v>
      </c>
      <c r="G151" s="314">
        <v>5293500</v>
      </c>
    </row>
    <row r="152" spans="1:7" ht="75">
      <c r="A152" s="7" t="s">
        <v>48</v>
      </c>
      <c r="B152" s="221" t="s">
        <v>556</v>
      </c>
      <c r="C152" s="10"/>
      <c r="D152" s="53" t="s">
        <v>674</v>
      </c>
      <c r="E152" s="26">
        <f>E153+E155</f>
        <v>4148750</v>
      </c>
      <c r="F152" s="226">
        <f>F153+F155</f>
        <v>4626750</v>
      </c>
      <c r="G152" s="314">
        <f>G153+G155</f>
        <v>4811875</v>
      </c>
    </row>
    <row r="153" spans="1:7" ht="75">
      <c r="A153" s="7" t="s">
        <v>48</v>
      </c>
      <c r="B153" s="221" t="s">
        <v>557</v>
      </c>
      <c r="C153" s="54"/>
      <c r="D153" s="53" t="s">
        <v>675</v>
      </c>
      <c r="E153" s="55">
        <f>E154</f>
        <v>3559000</v>
      </c>
      <c r="F153" s="26">
        <f>F154</f>
        <v>3701400</v>
      </c>
      <c r="G153" s="303">
        <f>G154</f>
        <v>3849500</v>
      </c>
    </row>
    <row r="154" spans="1:7" ht="45">
      <c r="A154" s="7" t="s">
        <v>48</v>
      </c>
      <c r="B154" s="221" t="s">
        <v>557</v>
      </c>
      <c r="C154" s="54">
        <v>240</v>
      </c>
      <c r="D154" s="4" t="s">
        <v>130</v>
      </c>
      <c r="E154" s="55">
        <v>3559000</v>
      </c>
      <c r="F154" s="26">
        <v>3701400</v>
      </c>
      <c r="G154" s="32">
        <v>3849500</v>
      </c>
    </row>
    <row r="155" spans="1:7" ht="75">
      <c r="A155" s="7" t="s">
        <v>48</v>
      </c>
      <c r="B155" s="221" t="s">
        <v>558</v>
      </c>
      <c r="C155" s="54"/>
      <c r="D155" s="52" t="s">
        <v>676</v>
      </c>
      <c r="E155" s="55">
        <f>E156</f>
        <v>589750</v>
      </c>
      <c r="F155" s="26">
        <f>F156</f>
        <v>925350</v>
      </c>
      <c r="G155" s="32">
        <f>G156</f>
        <v>962375</v>
      </c>
    </row>
    <row r="156" spans="1:7" s="65" customFormat="1" ht="45">
      <c r="A156" s="7" t="s">
        <v>48</v>
      </c>
      <c r="B156" s="221" t="s">
        <v>558</v>
      </c>
      <c r="C156" s="319">
        <v>240</v>
      </c>
      <c r="D156" s="322" t="s">
        <v>130</v>
      </c>
      <c r="E156" s="165">
        <v>589750</v>
      </c>
      <c r="F156" s="176">
        <v>925350</v>
      </c>
      <c r="G156" s="76">
        <v>962375</v>
      </c>
    </row>
    <row r="157" spans="1:7" s="310" customFormat="1" ht="30">
      <c r="A157" s="321" t="s">
        <v>48</v>
      </c>
      <c r="B157" s="326" t="s">
        <v>614</v>
      </c>
      <c r="C157" s="323"/>
      <c r="D157" s="325" t="s">
        <v>312</v>
      </c>
      <c r="E157" s="314">
        <f>E158+E160+E162+E164+E166+E168</f>
        <v>4570741</v>
      </c>
      <c r="F157" s="314">
        <v>0</v>
      </c>
      <c r="G157" s="314">
        <v>0</v>
      </c>
    </row>
    <row r="158" spans="1:7" s="320" customFormat="1" ht="105">
      <c r="A158" s="321" t="s">
        <v>48</v>
      </c>
      <c r="B158" s="329" t="s">
        <v>615</v>
      </c>
      <c r="C158" s="333"/>
      <c r="D158" s="336" t="s">
        <v>616</v>
      </c>
      <c r="E158" s="324">
        <f>E159</f>
        <v>437726.4</v>
      </c>
      <c r="F158" s="324">
        <v>0</v>
      </c>
      <c r="G158" s="324">
        <v>0</v>
      </c>
    </row>
    <row r="159" spans="1:7" s="310" customFormat="1" ht="45">
      <c r="A159" s="321" t="s">
        <v>48</v>
      </c>
      <c r="B159" s="329" t="s">
        <v>615</v>
      </c>
      <c r="C159" s="327">
        <v>240</v>
      </c>
      <c r="D159" s="328" t="s">
        <v>130</v>
      </c>
      <c r="E159" s="314">
        <v>437726.4</v>
      </c>
      <c r="F159" s="314">
        <v>0</v>
      </c>
      <c r="G159" s="314">
        <v>0</v>
      </c>
    </row>
    <row r="160" spans="1:7" s="310" customFormat="1" ht="105">
      <c r="A160" s="321" t="s">
        <v>48</v>
      </c>
      <c r="B160" s="329" t="s">
        <v>617</v>
      </c>
      <c r="C160" s="327"/>
      <c r="D160" s="336" t="s">
        <v>618</v>
      </c>
      <c r="E160" s="314">
        <f>E161</f>
        <v>592354</v>
      </c>
      <c r="F160" s="314">
        <v>0</v>
      </c>
      <c r="G160" s="314">
        <v>0</v>
      </c>
    </row>
    <row r="161" spans="1:7" s="310" customFormat="1" ht="45">
      <c r="A161" s="321" t="s">
        <v>48</v>
      </c>
      <c r="B161" s="329" t="s">
        <v>617</v>
      </c>
      <c r="C161" s="327">
        <v>240</v>
      </c>
      <c r="D161" s="328" t="s">
        <v>130</v>
      </c>
      <c r="E161" s="314">
        <v>592354</v>
      </c>
      <c r="F161" s="314">
        <v>0</v>
      </c>
      <c r="G161" s="314">
        <v>0</v>
      </c>
    </row>
    <row r="162" spans="1:7" s="310" customFormat="1" ht="105">
      <c r="A162" s="321" t="s">
        <v>48</v>
      </c>
      <c r="B162" s="329" t="s">
        <v>619</v>
      </c>
      <c r="C162" s="327"/>
      <c r="D162" s="354" t="s">
        <v>620</v>
      </c>
      <c r="E162" s="314">
        <f>E163</f>
        <v>339248</v>
      </c>
      <c r="F162" s="314">
        <v>0</v>
      </c>
      <c r="G162" s="314">
        <v>0</v>
      </c>
    </row>
    <row r="163" spans="1:7" s="310" customFormat="1" ht="45">
      <c r="A163" s="321" t="s">
        <v>48</v>
      </c>
      <c r="B163" s="329" t="s">
        <v>619</v>
      </c>
      <c r="C163" s="327">
        <v>240</v>
      </c>
      <c r="D163" s="328" t="s">
        <v>130</v>
      </c>
      <c r="E163" s="314">
        <v>339248</v>
      </c>
      <c r="F163" s="314">
        <v>0</v>
      </c>
      <c r="G163" s="314">
        <v>0</v>
      </c>
    </row>
    <row r="164" spans="1:7" s="399" customFormat="1" ht="90">
      <c r="A164" s="402" t="s">
        <v>48</v>
      </c>
      <c r="B164" s="402" t="s">
        <v>677</v>
      </c>
      <c r="C164" s="405"/>
      <c r="D164" s="469" t="s">
        <v>724</v>
      </c>
      <c r="E164" s="192">
        <f>E165</f>
        <v>1387491</v>
      </c>
      <c r="F164" s="192">
        <v>0</v>
      </c>
      <c r="G164" s="410">
        <v>0</v>
      </c>
    </row>
    <row r="165" spans="1:7" s="399" customFormat="1" ht="45">
      <c r="A165" s="402" t="s">
        <v>48</v>
      </c>
      <c r="B165" s="402" t="s">
        <v>677</v>
      </c>
      <c r="C165" s="405">
        <v>240</v>
      </c>
      <c r="D165" s="409" t="s">
        <v>130</v>
      </c>
      <c r="E165" s="192">
        <v>1387491</v>
      </c>
      <c r="F165" s="192">
        <v>0</v>
      </c>
      <c r="G165" s="410">
        <v>0</v>
      </c>
    </row>
    <row r="166" spans="1:7" s="399" customFormat="1" ht="90">
      <c r="A166" s="402" t="s">
        <v>48</v>
      </c>
      <c r="B166" s="402" t="s">
        <v>678</v>
      </c>
      <c r="C166" s="405"/>
      <c r="D166" s="469" t="s">
        <v>723</v>
      </c>
      <c r="E166" s="192">
        <f>E167</f>
        <v>801290</v>
      </c>
      <c r="F166" s="192">
        <v>0</v>
      </c>
      <c r="G166" s="410">
        <v>0</v>
      </c>
    </row>
    <row r="167" spans="1:7" s="399" customFormat="1" ht="45">
      <c r="A167" s="402" t="s">
        <v>48</v>
      </c>
      <c r="B167" s="402" t="s">
        <v>678</v>
      </c>
      <c r="C167" s="405">
        <v>240</v>
      </c>
      <c r="D167" s="409" t="s">
        <v>130</v>
      </c>
      <c r="E167" s="192">
        <v>801290</v>
      </c>
      <c r="F167" s="192">
        <v>0</v>
      </c>
      <c r="G167" s="410">
        <v>0</v>
      </c>
    </row>
    <row r="168" spans="1:7" s="399" customFormat="1" ht="90">
      <c r="A168" s="402" t="s">
        <v>48</v>
      </c>
      <c r="B168" s="402" t="s">
        <v>679</v>
      </c>
      <c r="C168" s="405"/>
      <c r="D168" s="469" t="s">
        <v>722</v>
      </c>
      <c r="E168" s="192">
        <f>E169</f>
        <v>1012631.6</v>
      </c>
      <c r="F168" s="192">
        <v>0</v>
      </c>
      <c r="G168" s="410">
        <v>0</v>
      </c>
    </row>
    <row r="169" spans="1:7" s="399" customFormat="1" ht="45">
      <c r="A169" s="402" t="s">
        <v>48</v>
      </c>
      <c r="B169" s="402" t="s">
        <v>679</v>
      </c>
      <c r="C169" s="405">
        <v>240</v>
      </c>
      <c r="D169" s="409" t="s">
        <v>130</v>
      </c>
      <c r="E169" s="192">
        <v>1012631.6</v>
      </c>
      <c r="F169" s="192">
        <v>0</v>
      </c>
      <c r="G169" s="410">
        <v>0</v>
      </c>
    </row>
    <row r="170" spans="1:7" s="65" customFormat="1" ht="30">
      <c r="A170" s="7" t="s">
        <v>50</v>
      </c>
      <c r="B170" s="7"/>
      <c r="C170" s="10"/>
      <c r="D170" s="180" t="s">
        <v>51</v>
      </c>
      <c r="E170" s="192">
        <f>E171+E188+E198+E203</f>
        <v>4350000</v>
      </c>
      <c r="F170" s="192">
        <f>F171+F188+F198</f>
        <v>1768800</v>
      </c>
      <c r="G170" s="192">
        <f>G171+G188+G198</f>
        <v>2309900</v>
      </c>
    </row>
    <row r="171" spans="1:7" s="65" customFormat="1" ht="105">
      <c r="A171" s="28" t="s">
        <v>50</v>
      </c>
      <c r="B171" s="28" t="s">
        <v>235</v>
      </c>
      <c r="C171" s="29"/>
      <c r="D171" s="187" t="s">
        <v>596</v>
      </c>
      <c r="E171" s="189">
        <f>E172+E176+E180+E184</f>
        <v>133000</v>
      </c>
      <c r="F171" s="189">
        <f t="shared" ref="F171:G171" si="42">F172+F176+F180+F184</f>
        <v>378000</v>
      </c>
      <c r="G171" s="275">
        <f t="shared" si="42"/>
        <v>378000</v>
      </c>
    </row>
    <row r="172" spans="1:7" ht="45">
      <c r="A172" s="7" t="s">
        <v>50</v>
      </c>
      <c r="B172" s="7" t="s">
        <v>236</v>
      </c>
      <c r="C172" s="10"/>
      <c r="D172" s="4" t="s">
        <v>248</v>
      </c>
      <c r="E172" s="175">
        <f t="shared" ref="E172:G174" si="43">E173</f>
        <v>0</v>
      </c>
      <c r="F172" s="175">
        <f t="shared" si="43"/>
        <v>30000</v>
      </c>
      <c r="G172" s="188">
        <f t="shared" si="43"/>
        <v>30000</v>
      </c>
    </row>
    <row r="173" spans="1:7" ht="45">
      <c r="A173" s="7" t="s">
        <v>50</v>
      </c>
      <c r="B173" s="7" t="s">
        <v>237</v>
      </c>
      <c r="C173" s="10"/>
      <c r="D173" s="4" t="s">
        <v>249</v>
      </c>
      <c r="E173" s="26">
        <f t="shared" si="43"/>
        <v>0</v>
      </c>
      <c r="F173" s="171">
        <f t="shared" si="43"/>
        <v>30000</v>
      </c>
      <c r="G173" s="177">
        <f t="shared" si="43"/>
        <v>30000</v>
      </c>
    </row>
    <row r="174" spans="1:7" ht="45">
      <c r="A174" s="7" t="s">
        <v>50</v>
      </c>
      <c r="B174" s="321" t="s">
        <v>621</v>
      </c>
      <c r="C174" s="10"/>
      <c r="D174" s="4" t="s">
        <v>238</v>
      </c>
      <c r="E174" s="26">
        <f t="shared" si="43"/>
        <v>0</v>
      </c>
      <c r="F174" s="171">
        <f t="shared" si="43"/>
        <v>30000</v>
      </c>
      <c r="G174" s="178">
        <f t="shared" si="43"/>
        <v>30000</v>
      </c>
    </row>
    <row r="175" spans="1:7" ht="45">
      <c r="A175" s="7" t="s">
        <v>50</v>
      </c>
      <c r="B175" s="321" t="s">
        <v>621</v>
      </c>
      <c r="C175" s="10">
        <v>240</v>
      </c>
      <c r="D175" s="4" t="s">
        <v>130</v>
      </c>
      <c r="E175" s="176">
        <v>0</v>
      </c>
      <c r="F175" s="176">
        <v>30000</v>
      </c>
      <c r="G175" s="181">
        <v>30000</v>
      </c>
    </row>
    <row r="176" spans="1:7" ht="60">
      <c r="A176" s="7" t="s">
        <v>50</v>
      </c>
      <c r="B176" s="7" t="s">
        <v>240</v>
      </c>
      <c r="C176" s="10"/>
      <c r="D176" s="180" t="s">
        <v>264</v>
      </c>
      <c r="E176" s="182">
        <f t="shared" ref="E176:G178" si="44">E177</f>
        <v>15000</v>
      </c>
      <c r="F176" s="183">
        <f t="shared" si="44"/>
        <v>30000</v>
      </c>
      <c r="G176" s="184">
        <f t="shared" si="44"/>
        <v>30000</v>
      </c>
    </row>
    <row r="177" spans="1:7" s="143" customFormat="1" ht="45">
      <c r="A177" s="7" t="s">
        <v>50</v>
      </c>
      <c r="B177" s="7" t="s">
        <v>239</v>
      </c>
      <c r="C177" s="10"/>
      <c r="D177" s="180" t="s">
        <v>265</v>
      </c>
      <c r="E177" s="185">
        <f t="shared" si="44"/>
        <v>15000</v>
      </c>
      <c r="F177" s="45">
        <f t="shared" si="44"/>
        <v>30000</v>
      </c>
      <c r="G177" s="38">
        <f t="shared" si="44"/>
        <v>30000</v>
      </c>
    </row>
    <row r="178" spans="1:7" s="143" customFormat="1" ht="60">
      <c r="A178" s="7" t="s">
        <v>50</v>
      </c>
      <c r="B178" s="221" t="s">
        <v>552</v>
      </c>
      <c r="C178" s="10"/>
      <c r="D178" s="4" t="s">
        <v>266</v>
      </c>
      <c r="E178" s="175">
        <f t="shared" si="44"/>
        <v>15000</v>
      </c>
      <c r="F178" s="175">
        <f t="shared" si="44"/>
        <v>30000</v>
      </c>
      <c r="G178" s="75">
        <f t="shared" si="44"/>
        <v>30000</v>
      </c>
    </row>
    <row r="179" spans="1:7" s="143" customFormat="1" ht="45">
      <c r="A179" s="7" t="s">
        <v>50</v>
      </c>
      <c r="B179" s="221" t="s">
        <v>552</v>
      </c>
      <c r="C179" s="10">
        <v>240</v>
      </c>
      <c r="D179" s="4" t="s">
        <v>130</v>
      </c>
      <c r="E179" s="176">
        <v>15000</v>
      </c>
      <c r="F179" s="176">
        <v>30000</v>
      </c>
      <c r="G179" s="76">
        <v>30000</v>
      </c>
    </row>
    <row r="180" spans="1:7" s="143" customFormat="1" ht="45">
      <c r="A180" s="7" t="s">
        <v>50</v>
      </c>
      <c r="B180" s="7" t="s">
        <v>241</v>
      </c>
      <c r="C180" s="10"/>
      <c r="D180" s="180" t="s">
        <v>404</v>
      </c>
      <c r="E180" s="182">
        <f t="shared" ref="E180:G182" si="45">E181</f>
        <v>18000</v>
      </c>
      <c r="F180" s="183">
        <f t="shared" si="45"/>
        <v>18000</v>
      </c>
      <c r="G180" s="184">
        <f t="shared" si="45"/>
        <v>18000</v>
      </c>
    </row>
    <row r="181" spans="1:7" s="159" customFormat="1" ht="60">
      <c r="A181" s="7" t="s">
        <v>50</v>
      </c>
      <c r="B181" s="7" t="s">
        <v>267</v>
      </c>
      <c r="C181" s="10"/>
      <c r="D181" s="180" t="s">
        <v>405</v>
      </c>
      <c r="E181" s="185">
        <f t="shared" si="45"/>
        <v>18000</v>
      </c>
      <c r="F181" s="45">
        <f t="shared" si="45"/>
        <v>18000</v>
      </c>
      <c r="G181" s="38">
        <f t="shared" si="45"/>
        <v>18000</v>
      </c>
    </row>
    <row r="182" spans="1:7" s="159" customFormat="1" ht="45">
      <c r="A182" s="7" t="s">
        <v>50</v>
      </c>
      <c r="B182" s="7" t="s">
        <v>300</v>
      </c>
      <c r="C182" s="10"/>
      <c r="D182" s="4" t="s">
        <v>455</v>
      </c>
      <c r="E182" s="175">
        <f t="shared" si="45"/>
        <v>18000</v>
      </c>
      <c r="F182" s="175">
        <f t="shared" si="45"/>
        <v>18000</v>
      </c>
      <c r="G182" s="75">
        <f t="shared" si="45"/>
        <v>18000</v>
      </c>
    </row>
    <row r="183" spans="1:7" s="159" customFormat="1" ht="45">
      <c r="A183" s="7" t="s">
        <v>50</v>
      </c>
      <c r="B183" s="7" t="s">
        <v>300</v>
      </c>
      <c r="C183" s="10">
        <v>240</v>
      </c>
      <c r="D183" s="4" t="s">
        <v>130</v>
      </c>
      <c r="E183" s="176">
        <v>18000</v>
      </c>
      <c r="F183" s="176">
        <v>18000</v>
      </c>
      <c r="G183" s="76">
        <v>18000</v>
      </c>
    </row>
    <row r="184" spans="1:7" s="159" customFormat="1" ht="60">
      <c r="A184" s="145" t="s">
        <v>50</v>
      </c>
      <c r="B184" s="145" t="s">
        <v>515</v>
      </c>
      <c r="C184" s="10"/>
      <c r="D184" s="249" t="s">
        <v>752</v>
      </c>
      <c r="E184" s="182">
        <f t="shared" ref="E184:G186" si="46">E185</f>
        <v>100000</v>
      </c>
      <c r="F184" s="183">
        <f t="shared" si="46"/>
        <v>300000</v>
      </c>
      <c r="G184" s="184">
        <f t="shared" si="46"/>
        <v>300000</v>
      </c>
    </row>
    <row r="185" spans="1:7" s="143" customFormat="1" ht="60">
      <c r="A185" s="145" t="s">
        <v>50</v>
      </c>
      <c r="B185" s="145" t="s">
        <v>516</v>
      </c>
      <c r="C185" s="10"/>
      <c r="D185" s="249" t="s">
        <v>753</v>
      </c>
      <c r="E185" s="186">
        <f t="shared" si="46"/>
        <v>100000</v>
      </c>
      <c r="F185" s="171">
        <f t="shared" si="46"/>
        <v>300000</v>
      </c>
      <c r="G185" s="173">
        <f t="shared" si="46"/>
        <v>300000</v>
      </c>
    </row>
    <row r="186" spans="1:7" s="143" customFormat="1" ht="30">
      <c r="A186" s="145" t="s">
        <v>50</v>
      </c>
      <c r="B186" s="145" t="s">
        <v>517</v>
      </c>
      <c r="C186" s="10"/>
      <c r="D186" s="249" t="s">
        <v>754</v>
      </c>
      <c r="E186" s="185">
        <f t="shared" si="46"/>
        <v>100000</v>
      </c>
      <c r="F186" s="45">
        <f t="shared" si="46"/>
        <v>300000</v>
      </c>
      <c r="G186" s="38">
        <f t="shared" si="46"/>
        <v>300000</v>
      </c>
    </row>
    <row r="187" spans="1:7" ht="45">
      <c r="A187" s="145" t="s">
        <v>50</v>
      </c>
      <c r="B187" s="145" t="s">
        <v>517</v>
      </c>
      <c r="C187" s="10">
        <v>240</v>
      </c>
      <c r="D187" s="144" t="s">
        <v>130</v>
      </c>
      <c r="E187" s="190">
        <v>100000</v>
      </c>
      <c r="F187" s="190">
        <v>300000</v>
      </c>
      <c r="G187" s="181">
        <v>300000</v>
      </c>
    </row>
    <row r="188" spans="1:7" s="65" customFormat="1" ht="90">
      <c r="A188" s="7" t="s">
        <v>50</v>
      </c>
      <c r="B188" s="7" t="s">
        <v>141</v>
      </c>
      <c r="C188" s="5" t="s">
        <v>24</v>
      </c>
      <c r="D188" s="180" t="s">
        <v>597</v>
      </c>
      <c r="E188" s="182">
        <f>E189</f>
        <v>162000</v>
      </c>
      <c r="F188" s="182">
        <f>F189+F193</f>
        <v>1375800</v>
      </c>
      <c r="G188" s="182">
        <f>G189+G193</f>
        <v>1916900</v>
      </c>
    </row>
    <row r="189" spans="1:7" s="65" customFormat="1" ht="105">
      <c r="A189" s="7" t="s">
        <v>50</v>
      </c>
      <c r="B189" s="7" t="s">
        <v>142</v>
      </c>
      <c r="C189" s="5"/>
      <c r="D189" s="180" t="s">
        <v>406</v>
      </c>
      <c r="E189" s="186">
        <f>E190</f>
        <v>162000</v>
      </c>
      <c r="F189" s="186">
        <f t="shared" ref="F189:G191" si="47">F190</f>
        <v>287900</v>
      </c>
      <c r="G189" s="331">
        <f t="shared" si="47"/>
        <v>281800</v>
      </c>
    </row>
    <row r="190" spans="1:7" s="56" customFormat="1" ht="63.75" customHeight="1">
      <c r="A190" s="7" t="s">
        <v>50</v>
      </c>
      <c r="B190" s="7" t="s">
        <v>186</v>
      </c>
      <c r="C190" s="34"/>
      <c r="D190" s="414" t="s">
        <v>680</v>
      </c>
      <c r="E190" s="186">
        <f>E191</f>
        <v>162000</v>
      </c>
      <c r="F190" s="186">
        <f t="shared" si="47"/>
        <v>287900</v>
      </c>
      <c r="G190" s="331">
        <f t="shared" si="47"/>
        <v>281800</v>
      </c>
    </row>
    <row r="191" spans="1:7" s="96" customFormat="1" ht="135">
      <c r="A191" s="7" t="s">
        <v>50</v>
      </c>
      <c r="B191" s="7" t="s">
        <v>301</v>
      </c>
      <c r="C191" s="10"/>
      <c r="D191" s="412" t="s">
        <v>681</v>
      </c>
      <c r="E191" s="185">
        <v>162000</v>
      </c>
      <c r="F191" s="185">
        <f t="shared" si="47"/>
        <v>287900</v>
      </c>
      <c r="G191" s="331">
        <f t="shared" si="47"/>
        <v>281800</v>
      </c>
    </row>
    <row r="192" spans="1:7" s="96" customFormat="1" ht="69.75" customHeight="1">
      <c r="A192" s="7" t="s">
        <v>50</v>
      </c>
      <c r="B192" s="7" t="s">
        <v>301</v>
      </c>
      <c r="C192" s="10">
        <v>240</v>
      </c>
      <c r="D192" s="180" t="s">
        <v>130</v>
      </c>
      <c r="E192" s="403">
        <v>300000</v>
      </c>
      <c r="F192" s="403">
        <v>287900</v>
      </c>
      <c r="G192" s="396">
        <v>281800</v>
      </c>
    </row>
    <row r="193" spans="1:7" s="399" customFormat="1" ht="90">
      <c r="A193" s="402" t="s">
        <v>50</v>
      </c>
      <c r="B193" s="402" t="s">
        <v>141</v>
      </c>
      <c r="C193" s="400"/>
      <c r="D193" s="180" t="s">
        <v>665</v>
      </c>
      <c r="E193" s="403">
        <f t="shared" ref="E193:G196" si="48">E194</f>
        <v>0</v>
      </c>
      <c r="F193" s="403">
        <f t="shared" si="48"/>
        <v>1087900</v>
      </c>
      <c r="G193" s="397">
        <f t="shared" si="48"/>
        <v>1635100</v>
      </c>
    </row>
    <row r="194" spans="1:7" s="399" customFormat="1" ht="45">
      <c r="A194" s="402" t="s">
        <v>50</v>
      </c>
      <c r="B194" s="402" t="s">
        <v>667</v>
      </c>
      <c r="C194" s="400"/>
      <c r="D194" s="401" t="s">
        <v>666</v>
      </c>
      <c r="E194" s="404">
        <f t="shared" si="48"/>
        <v>0</v>
      </c>
      <c r="F194" s="404">
        <f t="shared" si="48"/>
        <v>1087900</v>
      </c>
      <c r="G194" s="403">
        <f t="shared" si="48"/>
        <v>1635100</v>
      </c>
    </row>
    <row r="195" spans="1:7" s="399" customFormat="1" ht="45">
      <c r="A195" s="402" t="s">
        <v>50</v>
      </c>
      <c r="B195" s="402" t="s">
        <v>668</v>
      </c>
      <c r="C195" s="400"/>
      <c r="D195" s="401" t="s">
        <v>670</v>
      </c>
      <c r="E195" s="404">
        <f t="shared" si="48"/>
        <v>0</v>
      </c>
      <c r="F195" s="404">
        <f t="shared" si="48"/>
        <v>1087900</v>
      </c>
      <c r="G195" s="403">
        <f t="shared" si="48"/>
        <v>1635100</v>
      </c>
    </row>
    <row r="196" spans="1:7" s="399" customFormat="1" ht="60">
      <c r="A196" s="402" t="s">
        <v>50</v>
      </c>
      <c r="B196" s="402" t="s">
        <v>669</v>
      </c>
      <c r="C196" s="10"/>
      <c r="D196" s="401" t="s">
        <v>649</v>
      </c>
      <c r="E196" s="404">
        <f t="shared" si="48"/>
        <v>0</v>
      </c>
      <c r="F196" s="404">
        <f t="shared" si="48"/>
        <v>1087900</v>
      </c>
      <c r="G196" s="403">
        <f t="shared" si="48"/>
        <v>1635100</v>
      </c>
    </row>
    <row r="197" spans="1:7" s="399" customFormat="1" ht="45">
      <c r="A197" s="402" t="s">
        <v>50</v>
      </c>
      <c r="B197" s="402" t="s">
        <v>669</v>
      </c>
      <c r="C197" s="10">
        <v>240</v>
      </c>
      <c r="D197" s="401" t="s">
        <v>130</v>
      </c>
      <c r="E197" s="404">
        <v>0</v>
      </c>
      <c r="F197" s="404">
        <v>1087900</v>
      </c>
      <c r="G197" s="403">
        <v>1635100</v>
      </c>
    </row>
    <row r="198" spans="1:7" s="13" customFormat="1" ht="105.75" customHeight="1">
      <c r="A198" s="7" t="s">
        <v>50</v>
      </c>
      <c r="B198" s="7" t="s">
        <v>149</v>
      </c>
      <c r="C198" s="10"/>
      <c r="D198" s="180" t="s">
        <v>598</v>
      </c>
      <c r="E198" s="182">
        <f>E199</f>
        <v>15000</v>
      </c>
      <c r="F198" s="182">
        <f t="shared" ref="F198:G201" si="49">F199</f>
        <v>15000</v>
      </c>
      <c r="G198" s="331">
        <f t="shared" si="49"/>
        <v>15000</v>
      </c>
    </row>
    <row r="199" spans="1:7" ht="75">
      <c r="A199" s="7" t="s">
        <v>50</v>
      </c>
      <c r="B199" s="7" t="s">
        <v>150</v>
      </c>
      <c r="C199" s="10"/>
      <c r="D199" s="180" t="s">
        <v>446</v>
      </c>
      <c r="E199" s="186">
        <f>E200</f>
        <v>15000</v>
      </c>
      <c r="F199" s="186">
        <f t="shared" si="49"/>
        <v>15000</v>
      </c>
      <c r="G199" s="331">
        <f t="shared" si="49"/>
        <v>15000</v>
      </c>
    </row>
    <row r="200" spans="1:7" ht="60">
      <c r="A200" s="7" t="s">
        <v>50</v>
      </c>
      <c r="B200" s="7" t="s">
        <v>272</v>
      </c>
      <c r="C200" s="10"/>
      <c r="D200" s="180" t="s">
        <v>270</v>
      </c>
      <c r="E200" s="186">
        <f>E201</f>
        <v>15000</v>
      </c>
      <c r="F200" s="186">
        <f t="shared" si="49"/>
        <v>15000</v>
      </c>
      <c r="G200" s="331">
        <f t="shared" si="49"/>
        <v>15000</v>
      </c>
    </row>
    <row r="201" spans="1:7" ht="45">
      <c r="A201" s="7" t="s">
        <v>50</v>
      </c>
      <c r="B201" s="7" t="s">
        <v>302</v>
      </c>
      <c r="C201" s="34"/>
      <c r="D201" s="191" t="s">
        <v>271</v>
      </c>
      <c r="E201" s="185">
        <f>E202</f>
        <v>15000</v>
      </c>
      <c r="F201" s="185">
        <f t="shared" si="49"/>
        <v>15000</v>
      </c>
      <c r="G201" s="331">
        <f t="shared" si="49"/>
        <v>15000</v>
      </c>
    </row>
    <row r="202" spans="1:7">
      <c r="A202" s="7" t="s">
        <v>50</v>
      </c>
      <c r="B202" s="7" t="s">
        <v>302</v>
      </c>
      <c r="C202" s="34">
        <v>610</v>
      </c>
      <c r="D202" s="4" t="s">
        <v>145</v>
      </c>
      <c r="E202" s="175">
        <v>15000</v>
      </c>
      <c r="F202" s="175">
        <v>15000</v>
      </c>
      <c r="G202" s="331">
        <v>15000</v>
      </c>
    </row>
    <row r="203" spans="1:7" s="462" customFormat="1" ht="90">
      <c r="A203" s="402" t="s">
        <v>50</v>
      </c>
      <c r="B203" s="402" t="s">
        <v>284</v>
      </c>
      <c r="C203" s="463"/>
      <c r="D203" s="473" t="s">
        <v>599</v>
      </c>
      <c r="E203" s="471">
        <f>E204</f>
        <v>4040000</v>
      </c>
      <c r="F203" s="471">
        <v>0</v>
      </c>
      <c r="G203" s="468">
        <v>0</v>
      </c>
    </row>
    <row r="204" spans="1:7" s="462" customFormat="1" ht="30">
      <c r="A204" s="402" t="s">
        <v>50</v>
      </c>
      <c r="B204" s="402" t="s">
        <v>708</v>
      </c>
      <c r="C204" s="463"/>
      <c r="D204" s="478" t="s">
        <v>711</v>
      </c>
      <c r="E204" s="471">
        <f>E205</f>
        <v>4040000</v>
      </c>
      <c r="F204" s="471">
        <v>0</v>
      </c>
      <c r="G204" s="468">
        <v>0</v>
      </c>
    </row>
    <row r="205" spans="1:7" s="462" customFormat="1" ht="75">
      <c r="A205" s="402" t="s">
        <v>50</v>
      </c>
      <c r="B205" s="402" t="s">
        <v>709</v>
      </c>
      <c r="C205" s="463"/>
      <c r="D205" s="478" t="s">
        <v>712</v>
      </c>
      <c r="E205" s="471">
        <f>E206+E208</f>
        <v>4040000</v>
      </c>
      <c r="F205" s="471">
        <v>0</v>
      </c>
      <c r="G205" s="468">
        <v>0</v>
      </c>
    </row>
    <row r="206" spans="1:7" s="462" customFormat="1" ht="45">
      <c r="A206" s="402" t="s">
        <v>50</v>
      </c>
      <c r="B206" s="402" t="s">
        <v>710</v>
      </c>
      <c r="C206" s="463"/>
      <c r="D206" s="478" t="s">
        <v>713</v>
      </c>
      <c r="E206" s="471">
        <f>E207</f>
        <v>40000</v>
      </c>
      <c r="F206" s="471">
        <v>0</v>
      </c>
      <c r="G206" s="468">
        <v>0</v>
      </c>
    </row>
    <row r="207" spans="1:7" s="462" customFormat="1" ht="45">
      <c r="A207" s="402" t="s">
        <v>50</v>
      </c>
      <c r="B207" s="465" t="s">
        <v>710</v>
      </c>
      <c r="C207" s="463">
        <v>240</v>
      </c>
      <c r="D207" s="473" t="s">
        <v>130</v>
      </c>
      <c r="E207" s="471">
        <v>40000</v>
      </c>
      <c r="F207" s="471">
        <v>0</v>
      </c>
      <c r="G207" s="468">
        <v>0</v>
      </c>
    </row>
    <row r="208" spans="1:7" s="529" customFormat="1" ht="90">
      <c r="A208" s="535" t="s">
        <v>50</v>
      </c>
      <c r="B208" s="539" t="s">
        <v>749</v>
      </c>
      <c r="C208" s="539"/>
      <c r="D208" s="537" t="s">
        <v>750</v>
      </c>
      <c r="E208" s="534">
        <f>E209</f>
        <v>4000000</v>
      </c>
      <c r="F208" s="534">
        <v>0</v>
      </c>
      <c r="G208" s="533">
        <v>0</v>
      </c>
    </row>
    <row r="209" spans="1:7" s="529" customFormat="1" ht="45">
      <c r="A209" s="535" t="s">
        <v>50</v>
      </c>
      <c r="B209" s="539" t="s">
        <v>749</v>
      </c>
      <c r="C209" s="539" t="s">
        <v>751</v>
      </c>
      <c r="D209" s="536" t="s">
        <v>130</v>
      </c>
      <c r="E209" s="534">
        <v>4000000</v>
      </c>
      <c r="F209" s="534">
        <v>0</v>
      </c>
      <c r="G209" s="533">
        <v>0</v>
      </c>
    </row>
    <row r="210" spans="1:7" s="360" customFormat="1" ht="42" customHeight="1">
      <c r="A210" s="11" t="s">
        <v>242</v>
      </c>
      <c r="B210" s="11"/>
      <c r="C210" s="2"/>
      <c r="D210" s="3" t="s">
        <v>243</v>
      </c>
      <c r="E210" s="25">
        <f>E211+E226+E241</f>
        <v>113149962.43999998</v>
      </c>
      <c r="F210" s="25">
        <f>F211+F226+F241</f>
        <v>17952400</v>
      </c>
      <c r="G210" s="335">
        <f>G211+G226+G241</f>
        <v>14952400</v>
      </c>
    </row>
    <row r="211" spans="1:7" s="360" customFormat="1" ht="30.75" customHeight="1">
      <c r="A211" s="7" t="s">
        <v>17</v>
      </c>
      <c r="B211" s="7"/>
      <c r="C211" s="34"/>
      <c r="D211" s="4" t="s">
        <v>18</v>
      </c>
      <c r="E211" s="146">
        <f>E212</f>
        <v>1592100</v>
      </c>
      <c r="F211" s="332">
        <f t="shared" ref="F211:G212" si="50">F212</f>
        <v>1492100</v>
      </c>
      <c r="G211" s="331">
        <f t="shared" si="50"/>
        <v>1492100</v>
      </c>
    </row>
    <row r="212" spans="1:7" s="360" customFormat="1" ht="90">
      <c r="A212" s="7" t="s">
        <v>17</v>
      </c>
      <c r="B212" s="145" t="s">
        <v>284</v>
      </c>
      <c r="C212" s="34"/>
      <c r="D212" s="312" t="s">
        <v>599</v>
      </c>
      <c r="E212" s="26">
        <f>E213</f>
        <v>1592100</v>
      </c>
      <c r="F212" s="332">
        <f t="shared" si="50"/>
        <v>1492100</v>
      </c>
      <c r="G212" s="331">
        <f t="shared" si="50"/>
        <v>1492100</v>
      </c>
    </row>
    <row r="213" spans="1:7" s="360" customFormat="1" ht="117.75" customHeight="1">
      <c r="A213" s="7" t="s">
        <v>17</v>
      </c>
      <c r="B213" s="145" t="s">
        <v>285</v>
      </c>
      <c r="C213" s="34"/>
      <c r="D213" s="4" t="s">
        <v>304</v>
      </c>
      <c r="E213" s="146">
        <f>E214+E223</f>
        <v>1592100</v>
      </c>
      <c r="F213" s="332">
        <f t="shared" ref="F213:G213" si="51">F214+F223</f>
        <v>1492100</v>
      </c>
      <c r="G213" s="331">
        <f t="shared" si="51"/>
        <v>1492100</v>
      </c>
    </row>
    <row r="214" spans="1:7" s="360" customFormat="1" ht="75">
      <c r="A214" s="7" t="s">
        <v>17</v>
      </c>
      <c r="B214" s="145" t="s">
        <v>486</v>
      </c>
      <c r="C214" s="34"/>
      <c r="D214" s="4" t="s">
        <v>274</v>
      </c>
      <c r="E214" s="146">
        <f>E215+E217+E219+E221</f>
        <v>792100</v>
      </c>
      <c r="F214" s="332">
        <f t="shared" ref="F214:G214" si="52">F215+F219</f>
        <v>692100</v>
      </c>
      <c r="G214" s="331">
        <f t="shared" si="52"/>
        <v>692100</v>
      </c>
    </row>
    <row r="215" spans="1:7" ht="75">
      <c r="A215" s="7" t="s">
        <v>17</v>
      </c>
      <c r="B215" s="145" t="s">
        <v>487</v>
      </c>
      <c r="C215" s="34"/>
      <c r="D215" s="58" t="s">
        <v>427</v>
      </c>
      <c r="E215" s="26">
        <f>E216</f>
        <v>577100</v>
      </c>
      <c r="F215" s="26">
        <f>F216</f>
        <v>577100</v>
      </c>
      <c r="G215" s="75">
        <f>G216</f>
        <v>577100</v>
      </c>
    </row>
    <row r="216" spans="1:7" ht="45">
      <c r="A216" s="7" t="s">
        <v>17</v>
      </c>
      <c r="B216" s="145" t="s">
        <v>487</v>
      </c>
      <c r="C216" s="243">
        <v>240</v>
      </c>
      <c r="D216" s="241" t="s">
        <v>3</v>
      </c>
      <c r="E216" s="244">
        <v>577100</v>
      </c>
      <c r="F216" s="26">
        <v>577100</v>
      </c>
      <c r="G216" s="32">
        <v>577100</v>
      </c>
    </row>
    <row r="217" spans="1:7" s="430" customFormat="1" ht="60">
      <c r="A217" s="402" t="s">
        <v>17</v>
      </c>
      <c r="B217" s="402" t="s">
        <v>696</v>
      </c>
      <c r="C217" s="435"/>
      <c r="D217" s="449" t="s">
        <v>697</v>
      </c>
      <c r="E217" s="437">
        <f>E218</f>
        <v>200000</v>
      </c>
      <c r="F217" s="434">
        <v>0</v>
      </c>
      <c r="G217" s="436">
        <v>0</v>
      </c>
    </row>
    <row r="218" spans="1:7" s="430" customFormat="1" ht="57" customHeight="1">
      <c r="A218" s="432" t="s">
        <v>17</v>
      </c>
      <c r="B218" s="432" t="s">
        <v>696</v>
      </c>
      <c r="C218" s="435">
        <v>240</v>
      </c>
      <c r="D218" s="433" t="s">
        <v>3</v>
      </c>
      <c r="E218" s="437">
        <v>200000</v>
      </c>
      <c r="F218" s="434">
        <v>0</v>
      </c>
      <c r="G218" s="436">
        <v>0</v>
      </c>
    </row>
    <row r="219" spans="1:7" ht="90.75" customHeight="1">
      <c r="A219" s="112" t="s">
        <v>17</v>
      </c>
      <c r="B219" s="145" t="s">
        <v>488</v>
      </c>
      <c r="C219" s="114"/>
      <c r="D219" s="118" t="s">
        <v>477</v>
      </c>
      <c r="E219" s="55">
        <f>E220</f>
        <v>0</v>
      </c>
      <c r="F219" s="113">
        <f>F220</f>
        <v>115000</v>
      </c>
      <c r="G219" s="115">
        <f>G220</f>
        <v>115000</v>
      </c>
    </row>
    <row r="220" spans="1:7" ht="56.25" customHeight="1">
      <c r="A220" s="112" t="s">
        <v>17</v>
      </c>
      <c r="B220" s="145" t="s">
        <v>488</v>
      </c>
      <c r="C220" s="114">
        <v>240</v>
      </c>
      <c r="D220" s="117" t="s">
        <v>3</v>
      </c>
      <c r="E220" s="417">
        <v>0</v>
      </c>
      <c r="F220" s="416">
        <v>115000</v>
      </c>
      <c r="G220" s="334">
        <v>115000</v>
      </c>
    </row>
    <row r="221" spans="1:7" s="411" customFormat="1" ht="56.25" customHeight="1">
      <c r="A221" s="402" t="s">
        <v>17</v>
      </c>
      <c r="B221" s="402" t="s">
        <v>682</v>
      </c>
      <c r="C221" s="415"/>
      <c r="D221" s="419" t="s">
        <v>683</v>
      </c>
      <c r="E221" s="413">
        <f>E222</f>
        <v>15000</v>
      </c>
      <c r="F221" s="413">
        <v>0</v>
      </c>
      <c r="G221" s="413">
        <v>0</v>
      </c>
    </row>
    <row r="222" spans="1:7" s="411" customFormat="1" ht="56.25" customHeight="1">
      <c r="A222" s="402" t="s">
        <v>17</v>
      </c>
      <c r="B222" s="402" t="s">
        <v>682</v>
      </c>
      <c r="C222" s="415">
        <v>240</v>
      </c>
      <c r="D222" s="418" t="s">
        <v>3</v>
      </c>
      <c r="E222" s="413">
        <v>15000</v>
      </c>
      <c r="F222" s="413">
        <v>0</v>
      </c>
      <c r="G222" s="413">
        <v>0</v>
      </c>
    </row>
    <row r="223" spans="1:7" ht="65.25" customHeight="1">
      <c r="A223" s="145" t="s">
        <v>17</v>
      </c>
      <c r="B223" s="145" t="s">
        <v>530</v>
      </c>
      <c r="C223" s="154"/>
      <c r="D223" s="423" t="s">
        <v>531</v>
      </c>
      <c r="E223" s="420">
        <f>E224</f>
        <v>800000</v>
      </c>
      <c r="F223" s="420">
        <f t="shared" ref="F223:G224" si="53">F224</f>
        <v>800000</v>
      </c>
      <c r="G223" s="420">
        <f t="shared" si="53"/>
        <v>800000</v>
      </c>
    </row>
    <row r="224" spans="1:7">
      <c r="A224" s="166" t="s">
        <v>17</v>
      </c>
      <c r="B224" s="166" t="s">
        <v>533</v>
      </c>
      <c r="C224" s="172"/>
      <c r="D224" s="170" t="s">
        <v>534</v>
      </c>
      <c r="E224" s="421">
        <f>E225</f>
        <v>800000</v>
      </c>
      <c r="F224" s="421">
        <f t="shared" si="53"/>
        <v>800000</v>
      </c>
      <c r="G224" s="422">
        <f t="shared" si="53"/>
        <v>800000</v>
      </c>
    </row>
    <row r="225" spans="1:7" s="152" customFormat="1" ht="45">
      <c r="A225" s="166" t="s">
        <v>17</v>
      </c>
      <c r="B225" s="166" t="s">
        <v>533</v>
      </c>
      <c r="C225" s="172">
        <v>240</v>
      </c>
      <c r="D225" s="180" t="s">
        <v>3</v>
      </c>
      <c r="E225" s="264">
        <v>800000</v>
      </c>
      <c r="F225" s="264">
        <v>800000</v>
      </c>
      <c r="G225" s="264">
        <v>800000</v>
      </c>
    </row>
    <row r="226" spans="1:7" s="152" customFormat="1" ht="66.75" customHeight="1">
      <c r="A226" s="7" t="s">
        <v>1</v>
      </c>
      <c r="B226" s="7"/>
      <c r="C226" s="34"/>
      <c r="D226" s="180" t="s">
        <v>2</v>
      </c>
      <c r="E226" s="182">
        <f>E227</f>
        <v>7474864.5999999996</v>
      </c>
      <c r="F226" s="182">
        <f t="shared" ref="F226:G227" si="54">F227</f>
        <v>4880000</v>
      </c>
      <c r="G226" s="331">
        <f t="shared" si="54"/>
        <v>1880000</v>
      </c>
    </row>
    <row r="227" spans="1:7" s="152" customFormat="1" ht="45.75" customHeight="1">
      <c r="A227" s="7" t="s">
        <v>1</v>
      </c>
      <c r="B227" s="145" t="s">
        <v>284</v>
      </c>
      <c r="C227" s="47"/>
      <c r="D227" s="180" t="s">
        <v>599</v>
      </c>
      <c r="E227" s="186">
        <f>E228</f>
        <v>7474864.5999999996</v>
      </c>
      <c r="F227" s="186">
        <f t="shared" si="54"/>
        <v>4880000</v>
      </c>
      <c r="G227" s="331">
        <f t="shared" si="54"/>
        <v>1880000</v>
      </c>
    </row>
    <row r="228" spans="1:7" s="152" customFormat="1" ht="30">
      <c r="A228" s="7" t="s">
        <v>1</v>
      </c>
      <c r="B228" s="145" t="s">
        <v>285</v>
      </c>
      <c r="C228" s="47"/>
      <c r="D228" s="197" t="s">
        <v>304</v>
      </c>
      <c r="E228" s="186">
        <f>E229</f>
        <v>7474864.5999999996</v>
      </c>
      <c r="F228" s="171">
        <f>F229</f>
        <v>4880000</v>
      </c>
      <c r="G228" s="331">
        <f>G229</f>
        <v>1880000</v>
      </c>
    </row>
    <row r="229" spans="1:7" ht="45">
      <c r="A229" s="7" t="s">
        <v>1</v>
      </c>
      <c r="B229" s="145" t="s">
        <v>489</v>
      </c>
      <c r="C229" s="47"/>
      <c r="D229" s="163" t="s">
        <v>305</v>
      </c>
      <c r="E229" s="185">
        <f>E230+E232+E234+E236+E238</f>
        <v>7474864.5999999996</v>
      </c>
      <c r="F229" s="185">
        <f t="shared" ref="F229:G229" si="55">F230+F234+F236+F238</f>
        <v>4880000</v>
      </c>
      <c r="G229" s="331">
        <f t="shared" si="55"/>
        <v>1880000</v>
      </c>
    </row>
    <row r="230" spans="1:7" ht="30">
      <c r="A230" s="7" t="s">
        <v>1</v>
      </c>
      <c r="B230" s="145" t="s">
        <v>490</v>
      </c>
      <c r="C230" s="47"/>
      <c r="D230" s="330" t="s">
        <v>458</v>
      </c>
      <c r="E230" s="175">
        <f>E231</f>
        <v>450000</v>
      </c>
      <c r="F230" s="175">
        <f>F231</f>
        <v>500000</v>
      </c>
      <c r="G230" s="75">
        <f>G231</f>
        <v>500000</v>
      </c>
    </row>
    <row r="231" spans="1:7" ht="45">
      <c r="A231" s="7" t="s">
        <v>1</v>
      </c>
      <c r="B231" s="145" t="s">
        <v>490</v>
      </c>
      <c r="C231" s="333">
        <v>240</v>
      </c>
      <c r="D231" s="569" t="s">
        <v>3</v>
      </c>
      <c r="E231" s="568">
        <v>450000</v>
      </c>
      <c r="F231" s="26">
        <v>500000</v>
      </c>
      <c r="G231" s="32">
        <v>500000</v>
      </c>
    </row>
    <row r="232" spans="1:7" s="557" customFormat="1" ht="45">
      <c r="A232" s="560" t="s">
        <v>1</v>
      </c>
      <c r="B232" s="566" t="s">
        <v>765</v>
      </c>
      <c r="C232" s="566"/>
      <c r="D232" s="564" t="s">
        <v>766</v>
      </c>
      <c r="E232" s="565">
        <f>E233</f>
        <v>72000</v>
      </c>
      <c r="F232" s="567">
        <v>0</v>
      </c>
      <c r="G232" s="562">
        <v>0</v>
      </c>
    </row>
    <row r="233" spans="1:7" s="557" customFormat="1" ht="45">
      <c r="A233" s="560" t="s">
        <v>1</v>
      </c>
      <c r="B233" s="566" t="s">
        <v>765</v>
      </c>
      <c r="C233" s="566" t="s">
        <v>751</v>
      </c>
      <c r="D233" s="564" t="s">
        <v>3</v>
      </c>
      <c r="E233" s="565">
        <v>72000</v>
      </c>
      <c r="F233" s="567">
        <v>0</v>
      </c>
      <c r="G233" s="562">
        <v>0</v>
      </c>
    </row>
    <row r="234" spans="1:7">
      <c r="A234" s="112" t="s">
        <v>478</v>
      </c>
      <c r="B234" s="167" t="s">
        <v>540</v>
      </c>
      <c r="C234" s="120"/>
      <c r="D234" s="153" t="s">
        <v>541</v>
      </c>
      <c r="E234" s="570">
        <f>E235</f>
        <v>3820249.6</v>
      </c>
      <c r="F234" s="122">
        <f>F235</f>
        <v>1000000</v>
      </c>
      <c r="G234" s="123">
        <f>G235</f>
        <v>1000000</v>
      </c>
    </row>
    <row r="235" spans="1:7" ht="58.5" customHeight="1">
      <c r="A235" s="121" t="s">
        <v>478</v>
      </c>
      <c r="B235" s="167" t="s">
        <v>540</v>
      </c>
      <c r="C235" s="120">
        <v>240</v>
      </c>
      <c r="D235" s="126" t="s">
        <v>3</v>
      </c>
      <c r="E235" s="122">
        <v>3820249.6</v>
      </c>
      <c r="F235" s="122">
        <v>1000000</v>
      </c>
      <c r="G235" s="273">
        <v>1000000</v>
      </c>
    </row>
    <row r="236" spans="1:7" ht="69.75" customHeight="1">
      <c r="A236" s="263" t="s">
        <v>1</v>
      </c>
      <c r="B236" s="263" t="s">
        <v>577</v>
      </c>
      <c r="C236" s="261"/>
      <c r="D236" s="269" t="s">
        <v>578</v>
      </c>
      <c r="E236" s="265">
        <f>E237</f>
        <v>380000</v>
      </c>
      <c r="F236" s="265">
        <f>F237</f>
        <v>380000</v>
      </c>
      <c r="G236" s="270">
        <f>G237</f>
        <v>380000</v>
      </c>
    </row>
    <row r="237" spans="1:7" ht="45">
      <c r="A237" s="263" t="s">
        <v>1</v>
      </c>
      <c r="B237" s="263" t="s">
        <v>577</v>
      </c>
      <c r="C237" s="261">
        <v>240</v>
      </c>
      <c r="D237" s="262" t="s">
        <v>3</v>
      </c>
      <c r="E237" s="265">
        <v>380000</v>
      </c>
      <c r="F237" s="265">
        <v>380000</v>
      </c>
      <c r="G237" s="315">
        <v>380000</v>
      </c>
    </row>
    <row r="238" spans="1:7">
      <c r="A238" s="313" t="s">
        <v>1</v>
      </c>
      <c r="B238" s="308" t="s">
        <v>584</v>
      </c>
      <c r="C238" s="311"/>
      <c r="D238" s="317" t="s">
        <v>585</v>
      </c>
      <c r="E238" s="316">
        <f>E239+E240</f>
        <v>2752615</v>
      </c>
      <c r="F238" s="314">
        <f>F239+F240</f>
        <v>3000000</v>
      </c>
      <c r="G238" s="314">
        <v>0</v>
      </c>
    </row>
    <row r="239" spans="1:7" ht="45">
      <c r="A239" s="313" t="s">
        <v>1</v>
      </c>
      <c r="B239" s="313" t="s">
        <v>584</v>
      </c>
      <c r="C239" s="311">
        <v>240</v>
      </c>
      <c r="D239" s="312" t="s">
        <v>3</v>
      </c>
      <c r="E239" s="316">
        <v>70000</v>
      </c>
      <c r="F239" s="314">
        <v>70000</v>
      </c>
      <c r="G239" s="314">
        <v>0</v>
      </c>
    </row>
    <row r="240" spans="1:7" s="78" customFormat="1" ht="57.75" customHeight="1">
      <c r="A240" s="313" t="s">
        <v>1</v>
      </c>
      <c r="B240" s="313" t="s">
        <v>584</v>
      </c>
      <c r="C240" s="311">
        <v>410</v>
      </c>
      <c r="D240" s="312" t="s">
        <v>250</v>
      </c>
      <c r="E240" s="316">
        <v>2682615</v>
      </c>
      <c r="F240" s="314">
        <v>2930000</v>
      </c>
      <c r="G240" s="314">
        <v>0</v>
      </c>
    </row>
    <row r="241" spans="1:7" s="260" customFormat="1">
      <c r="A241" s="7" t="s">
        <v>244</v>
      </c>
      <c r="B241" s="7"/>
      <c r="C241" s="34"/>
      <c r="D241" s="4" t="s">
        <v>245</v>
      </c>
      <c r="E241" s="176">
        <f>E242+E250+E255</f>
        <v>104082997.83999999</v>
      </c>
      <c r="F241" s="190">
        <f>F242+F255</f>
        <v>11580300</v>
      </c>
      <c r="G241" s="331">
        <f>G242+G255</f>
        <v>11580300</v>
      </c>
    </row>
    <row r="242" spans="1:7" s="260" customFormat="1" ht="58.5" customHeight="1">
      <c r="A242" s="7" t="s">
        <v>244</v>
      </c>
      <c r="B242" s="7" t="s">
        <v>151</v>
      </c>
      <c r="C242" s="34"/>
      <c r="D242" s="180" t="s">
        <v>600</v>
      </c>
      <c r="E242" s="182">
        <f>E243</f>
        <v>426900</v>
      </c>
      <c r="F242" s="182">
        <f t="shared" ref="F242:G245" si="56">F243</f>
        <v>411200</v>
      </c>
      <c r="G242" s="331">
        <f t="shared" si="56"/>
        <v>411200</v>
      </c>
    </row>
    <row r="243" spans="1:7" s="310" customFormat="1" ht="58.5" customHeight="1">
      <c r="A243" s="7" t="s">
        <v>244</v>
      </c>
      <c r="B243" s="7" t="s">
        <v>152</v>
      </c>
      <c r="C243" s="34"/>
      <c r="D243" s="180" t="s">
        <v>407</v>
      </c>
      <c r="E243" s="186">
        <f>E244+E247</f>
        <v>426900</v>
      </c>
      <c r="F243" s="186">
        <f>F244+F247</f>
        <v>411200</v>
      </c>
      <c r="G243" s="331">
        <f>G244+G247</f>
        <v>411200</v>
      </c>
    </row>
    <row r="244" spans="1:7" s="310" customFormat="1" ht="58.5" customHeight="1">
      <c r="A244" s="7" t="s">
        <v>244</v>
      </c>
      <c r="B244" s="7" t="s">
        <v>273</v>
      </c>
      <c r="C244" s="34"/>
      <c r="D244" s="481" t="s">
        <v>731</v>
      </c>
      <c r="E244" s="186">
        <f>E245</f>
        <v>191200</v>
      </c>
      <c r="F244" s="186">
        <f t="shared" si="56"/>
        <v>171200</v>
      </c>
      <c r="G244" s="331">
        <f t="shared" si="56"/>
        <v>171200</v>
      </c>
    </row>
    <row r="245" spans="1:7" s="310" customFormat="1" ht="58.5" customHeight="1">
      <c r="A245" s="7" t="s">
        <v>244</v>
      </c>
      <c r="B245" s="474" t="s">
        <v>725</v>
      </c>
      <c r="C245" s="34"/>
      <c r="D245" s="479" t="s">
        <v>726</v>
      </c>
      <c r="E245" s="185">
        <f>E246</f>
        <v>191200</v>
      </c>
      <c r="F245" s="185">
        <f t="shared" si="56"/>
        <v>171200</v>
      </c>
      <c r="G245" s="331">
        <f t="shared" si="56"/>
        <v>171200</v>
      </c>
    </row>
    <row r="246" spans="1:7" s="78" customFormat="1" ht="45">
      <c r="A246" s="7" t="s">
        <v>244</v>
      </c>
      <c r="B246" s="7" t="s">
        <v>303</v>
      </c>
      <c r="C246" s="34">
        <v>240</v>
      </c>
      <c r="D246" s="4" t="s">
        <v>130</v>
      </c>
      <c r="E246" s="190">
        <v>191200</v>
      </c>
      <c r="F246" s="190">
        <v>171200</v>
      </c>
      <c r="G246" s="181">
        <v>171200</v>
      </c>
    </row>
    <row r="247" spans="1:7" s="472" customFormat="1" ht="105">
      <c r="A247" s="474" t="s">
        <v>244</v>
      </c>
      <c r="B247" s="474" t="s">
        <v>727</v>
      </c>
      <c r="C247" s="463"/>
      <c r="D247" s="479" t="s">
        <v>728</v>
      </c>
      <c r="E247" s="476">
        <f t="shared" ref="E247:G248" si="57">E248</f>
        <v>235700</v>
      </c>
      <c r="F247" s="476">
        <f t="shared" si="57"/>
        <v>240000</v>
      </c>
      <c r="G247" s="476">
        <f t="shared" si="57"/>
        <v>240000</v>
      </c>
    </row>
    <row r="248" spans="1:7" s="472" customFormat="1" ht="45">
      <c r="A248" s="474" t="s">
        <v>244</v>
      </c>
      <c r="B248" s="474" t="s">
        <v>729</v>
      </c>
      <c r="C248" s="463"/>
      <c r="D248" s="479" t="s">
        <v>730</v>
      </c>
      <c r="E248" s="476">
        <f t="shared" si="57"/>
        <v>235700</v>
      </c>
      <c r="F248" s="476">
        <f t="shared" si="57"/>
        <v>240000</v>
      </c>
      <c r="G248" s="476">
        <f t="shared" si="57"/>
        <v>240000</v>
      </c>
    </row>
    <row r="249" spans="1:7" s="472" customFormat="1" ht="45">
      <c r="A249" s="474" t="s">
        <v>244</v>
      </c>
      <c r="B249" s="474" t="s">
        <v>729</v>
      </c>
      <c r="C249" s="463">
        <v>240</v>
      </c>
      <c r="D249" s="473" t="s">
        <v>130</v>
      </c>
      <c r="E249" s="476">
        <v>235700</v>
      </c>
      <c r="F249" s="476">
        <v>240000</v>
      </c>
      <c r="G249" s="476">
        <v>240000</v>
      </c>
    </row>
    <row r="250" spans="1:7" s="78" customFormat="1" ht="105">
      <c r="A250" s="391" t="s">
        <v>244</v>
      </c>
      <c r="B250" s="391" t="s">
        <v>235</v>
      </c>
      <c r="C250" s="385"/>
      <c r="D250" s="211" t="s">
        <v>661</v>
      </c>
      <c r="E250" s="398">
        <f>E251</f>
        <v>446000</v>
      </c>
      <c r="F250" s="398">
        <v>0</v>
      </c>
      <c r="G250" s="398">
        <v>0</v>
      </c>
    </row>
    <row r="251" spans="1:7" s="78" customFormat="1" ht="60">
      <c r="A251" s="391" t="s">
        <v>244</v>
      </c>
      <c r="B251" s="391" t="s">
        <v>658</v>
      </c>
      <c r="C251" s="385"/>
      <c r="D251" s="180" t="s">
        <v>662</v>
      </c>
      <c r="E251" s="398">
        <f>E252</f>
        <v>446000</v>
      </c>
      <c r="F251" s="398">
        <v>0</v>
      </c>
      <c r="G251" s="398">
        <v>0</v>
      </c>
    </row>
    <row r="252" spans="1:7" s="86" customFormat="1" ht="45">
      <c r="A252" s="391" t="s">
        <v>244</v>
      </c>
      <c r="B252" s="391" t="s">
        <v>659</v>
      </c>
      <c r="C252" s="385"/>
      <c r="D252" s="180" t="s">
        <v>663</v>
      </c>
      <c r="E252" s="398">
        <f>E253</f>
        <v>446000</v>
      </c>
      <c r="F252" s="398">
        <v>0</v>
      </c>
      <c r="G252" s="398">
        <v>0</v>
      </c>
    </row>
    <row r="253" spans="1:7" s="86" customFormat="1" ht="45">
      <c r="A253" s="391" t="s">
        <v>244</v>
      </c>
      <c r="B253" s="391" t="s">
        <v>660</v>
      </c>
      <c r="C253" s="385"/>
      <c r="D253" s="180" t="s">
        <v>664</v>
      </c>
      <c r="E253" s="398">
        <f>E254</f>
        <v>446000</v>
      </c>
      <c r="F253" s="398">
        <v>0</v>
      </c>
      <c r="G253" s="398">
        <v>0</v>
      </c>
    </row>
    <row r="254" spans="1:7" s="86" customFormat="1" ht="45">
      <c r="A254" s="391" t="s">
        <v>244</v>
      </c>
      <c r="B254" s="391" t="s">
        <v>660</v>
      </c>
      <c r="C254" s="385">
        <v>240</v>
      </c>
      <c r="D254" s="180" t="s">
        <v>130</v>
      </c>
      <c r="E254" s="398">
        <v>446000</v>
      </c>
      <c r="F254" s="398">
        <v>0</v>
      </c>
      <c r="G254" s="398">
        <v>0</v>
      </c>
    </row>
    <row r="255" spans="1:7" s="389" customFormat="1" ht="90">
      <c r="A255" s="7" t="s">
        <v>244</v>
      </c>
      <c r="B255" s="145" t="s">
        <v>284</v>
      </c>
      <c r="C255" s="47"/>
      <c r="D255" s="180" t="s">
        <v>599</v>
      </c>
      <c r="E255" s="192">
        <f>E256+E261</f>
        <v>103210097.83999999</v>
      </c>
      <c r="F255" s="192">
        <f t="shared" ref="F255:G255" si="58">F256+F261</f>
        <v>11169100</v>
      </c>
      <c r="G255" s="348">
        <f t="shared" si="58"/>
        <v>11169100</v>
      </c>
    </row>
    <row r="256" spans="1:7" s="389" customFormat="1" ht="69" customHeight="1">
      <c r="A256" s="7" t="s">
        <v>244</v>
      </c>
      <c r="B256" s="145" t="s">
        <v>285</v>
      </c>
      <c r="C256" s="47"/>
      <c r="D256" s="180" t="s">
        <v>304</v>
      </c>
      <c r="E256" s="182">
        <f t="shared" ref="E256:G257" si="59">E257</f>
        <v>619999.99</v>
      </c>
      <c r="F256" s="183">
        <f t="shared" si="59"/>
        <v>500000</v>
      </c>
      <c r="G256" s="184">
        <f t="shared" si="59"/>
        <v>500000</v>
      </c>
    </row>
    <row r="257" spans="1:7" s="389" customFormat="1" ht="46.5" customHeight="1">
      <c r="A257" s="7" t="s">
        <v>244</v>
      </c>
      <c r="B257" s="145" t="s">
        <v>489</v>
      </c>
      <c r="C257" s="47"/>
      <c r="D257" s="163" t="s">
        <v>305</v>
      </c>
      <c r="E257" s="186">
        <f t="shared" si="59"/>
        <v>619999.99</v>
      </c>
      <c r="F257" s="171">
        <f t="shared" si="59"/>
        <v>500000</v>
      </c>
      <c r="G257" s="173">
        <f t="shared" si="59"/>
        <v>500000</v>
      </c>
    </row>
    <row r="258" spans="1:7" s="389" customFormat="1" ht="51.75" customHeight="1">
      <c r="A258" s="446" t="s">
        <v>244</v>
      </c>
      <c r="B258" s="446" t="s">
        <v>491</v>
      </c>
      <c r="C258" s="445"/>
      <c r="D258" s="197" t="s">
        <v>428</v>
      </c>
      <c r="E258" s="408">
        <f>E259+E260</f>
        <v>619999.99</v>
      </c>
      <c r="F258" s="454">
        <f>F260</f>
        <v>500000</v>
      </c>
      <c r="G258" s="453">
        <f>G260</f>
        <v>500000</v>
      </c>
    </row>
    <row r="259" spans="1:7" s="438" customFormat="1" ht="51.75" customHeight="1">
      <c r="A259" s="448" t="s">
        <v>244</v>
      </c>
      <c r="B259" s="448" t="s">
        <v>491</v>
      </c>
      <c r="C259" s="447">
        <v>240</v>
      </c>
      <c r="D259" s="455" t="s">
        <v>130</v>
      </c>
      <c r="E259" s="450">
        <v>150000</v>
      </c>
      <c r="F259" s="450">
        <v>0</v>
      </c>
      <c r="G259" s="450">
        <v>0</v>
      </c>
    </row>
    <row r="260" spans="1:7" s="389" customFormat="1" ht="60.75" customHeight="1">
      <c r="A260" s="443" t="s">
        <v>244</v>
      </c>
      <c r="B260" s="443" t="s">
        <v>491</v>
      </c>
      <c r="C260" s="442">
        <v>410</v>
      </c>
      <c r="D260" s="444" t="s">
        <v>250</v>
      </c>
      <c r="E260" s="175">
        <v>469999.99</v>
      </c>
      <c r="F260" s="175">
        <v>500000</v>
      </c>
      <c r="G260" s="407">
        <v>500000</v>
      </c>
    </row>
    <row r="261" spans="1:7" s="86" customFormat="1" ht="45">
      <c r="A261" s="7" t="s">
        <v>244</v>
      </c>
      <c r="B261" s="145" t="s">
        <v>492</v>
      </c>
      <c r="C261" s="47"/>
      <c r="D261" s="62" t="s">
        <v>429</v>
      </c>
      <c r="E261" s="176">
        <f>E262+E285</f>
        <v>102590097.84999999</v>
      </c>
      <c r="F261" s="353">
        <f t="shared" ref="F261:G261" si="60">F262+F285</f>
        <v>10669100</v>
      </c>
      <c r="G261" s="348">
        <f t="shared" si="60"/>
        <v>10669100</v>
      </c>
    </row>
    <row r="262" spans="1:7" s="78" customFormat="1" ht="30">
      <c r="A262" s="7" t="s">
        <v>244</v>
      </c>
      <c r="B262" s="145" t="s">
        <v>493</v>
      </c>
      <c r="C262" s="47"/>
      <c r="D262" s="60" t="s">
        <v>306</v>
      </c>
      <c r="E262" s="192">
        <f>E263+E265+E267+E269+E271+E273+E275+E277+E279+E281+E283</f>
        <v>94214860</v>
      </c>
      <c r="F262" s="192">
        <f>F263+F265+F267+F269+F271+F273+F275+F281+F279+F283</f>
        <v>10669100</v>
      </c>
      <c r="G262" s="348">
        <f>G263+G265+G267+G269+G271+G273+G275+G281+G279+G283</f>
        <v>10669100</v>
      </c>
    </row>
    <row r="263" spans="1:7" s="78" customFormat="1">
      <c r="A263" s="7" t="s">
        <v>244</v>
      </c>
      <c r="B263" s="145" t="s">
        <v>494</v>
      </c>
      <c r="C263" s="47"/>
      <c r="D263" s="4" t="s">
        <v>307</v>
      </c>
      <c r="E263" s="175">
        <f>E264</f>
        <v>5240000</v>
      </c>
      <c r="F263" s="175">
        <f>F264</f>
        <v>4040000</v>
      </c>
      <c r="G263" s="75">
        <f>G264</f>
        <v>4040000</v>
      </c>
    </row>
    <row r="264" spans="1:7" s="152" customFormat="1" ht="45">
      <c r="A264" s="7" t="s">
        <v>244</v>
      </c>
      <c r="B264" s="145" t="s">
        <v>494</v>
      </c>
      <c r="C264" s="47">
        <v>240</v>
      </c>
      <c r="D264" s="4" t="s">
        <v>130</v>
      </c>
      <c r="E264" s="26">
        <v>5240000</v>
      </c>
      <c r="F264" s="26">
        <v>4040000</v>
      </c>
      <c r="G264" s="32">
        <v>4040000</v>
      </c>
    </row>
    <row r="265" spans="1:7" s="169" customFormat="1" ht="75">
      <c r="A265" s="7" t="s">
        <v>244</v>
      </c>
      <c r="B265" s="145" t="s">
        <v>495</v>
      </c>
      <c r="C265" s="47"/>
      <c r="D265" s="144" t="s">
        <v>510</v>
      </c>
      <c r="E265" s="26">
        <f>E266</f>
        <v>1980000</v>
      </c>
      <c r="F265" s="26">
        <f>F266</f>
        <v>1980000</v>
      </c>
      <c r="G265" s="32">
        <f>G266</f>
        <v>1980000</v>
      </c>
    </row>
    <row r="266" spans="1:7" ht="45">
      <c r="A266" s="7" t="s">
        <v>244</v>
      </c>
      <c r="B266" s="145" t="s">
        <v>495</v>
      </c>
      <c r="C266" s="47">
        <v>240</v>
      </c>
      <c r="D266" s="4" t="s">
        <v>130</v>
      </c>
      <c r="E266" s="26">
        <v>1980000</v>
      </c>
      <c r="F266" s="26">
        <v>1980000</v>
      </c>
      <c r="G266" s="32">
        <v>1980000</v>
      </c>
    </row>
    <row r="267" spans="1:7" s="78" customFormat="1" ht="30">
      <c r="A267" s="7" t="s">
        <v>244</v>
      </c>
      <c r="B267" s="145" t="s">
        <v>496</v>
      </c>
      <c r="C267" s="81"/>
      <c r="D267" s="144" t="s">
        <v>308</v>
      </c>
      <c r="E267" s="26">
        <f>E268</f>
        <v>70000</v>
      </c>
      <c r="F267" s="26">
        <f>F268</f>
        <v>200000</v>
      </c>
      <c r="G267" s="32">
        <f>G268</f>
        <v>200000</v>
      </c>
    </row>
    <row r="268" spans="1:7" ht="45">
      <c r="A268" s="7" t="s">
        <v>244</v>
      </c>
      <c r="B268" s="145" t="s">
        <v>496</v>
      </c>
      <c r="C268" s="81">
        <v>240</v>
      </c>
      <c r="D268" s="4" t="s">
        <v>130</v>
      </c>
      <c r="E268" s="26">
        <v>70000</v>
      </c>
      <c r="F268" s="26">
        <v>200000</v>
      </c>
      <c r="G268" s="32">
        <v>200000</v>
      </c>
    </row>
    <row r="269" spans="1:7" ht="45">
      <c r="A269" s="7" t="s">
        <v>244</v>
      </c>
      <c r="B269" s="145" t="s">
        <v>497</v>
      </c>
      <c r="C269" s="47"/>
      <c r="D269" s="144" t="s">
        <v>505</v>
      </c>
      <c r="E269" s="26">
        <f>E270</f>
        <v>0</v>
      </c>
      <c r="F269" s="26">
        <f>F270</f>
        <v>40000</v>
      </c>
      <c r="G269" s="32">
        <f>G270</f>
        <v>40000</v>
      </c>
    </row>
    <row r="270" spans="1:7" ht="45">
      <c r="A270" s="7" t="s">
        <v>244</v>
      </c>
      <c r="B270" s="145" t="s">
        <v>497</v>
      </c>
      <c r="C270" s="47">
        <v>240</v>
      </c>
      <c r="D270" s="4" t="s">
        <v>130</v>
      </c>
      <c r="E270" s="26">
        <v>0</v>
      </c>
      <c r="F270" s="26">
        <v>40000</v>
      </c>
      <c r="G270" s="32">
        <v>40000</v>
      </c>
    </row>
    <row r="271" spans="1:7">
      <c r="A271" s="7" t="s">
        <v>244</v>
      </c>
      <c r="B271" s="145" t="s">
        <v>498</v>
      </c>
      <c r="C271" s="47"/>
      <c r="D271" s="144" t="s">
        <v>309</v>
      </c>
      <c r="E271" s="26">
        <f>E272</f>
        <v>150000</v>
      </c>
      <c r="F271" s="26">
        <f>F272</f>
        <v>150000</v>
      </c>
      <c r="G271" s="32">
        <f>G272</f>
        <v>150000</v>
      </c>
    </row>
    <row r="272" spans="1:7" ht="45">
      <c r="A272" s="7" t="s">
        <v>244</v>
      </c>
      <c r="B272" s="145" t="s">
        <v>498</v>
      </c>
      <c r="C272" s="47">
        <v>240</v>
      </c>
      <c r="D272" s="4" t="s">
        <v>130</v>
      </c>
      <c r="E272" s="26">
        <v>150000</v>
      </c>
      <c r="F272" s="26">
        <v>150000</v>
      </c>
      <c r="G272" s="32">
        <v>150000</v>
      </c>
    </row>
    <row r="273" spans="1:7" s="87" customFormat="1">
      <c r="A273" s="7" t="s">
        <v>244</v>
      </c>
      <c r="B273" s="145" t="s">
        <v>506</v>
      </c>
      <c r="C273" s="47"/>
      <c r="D273" s="144" t="s">
        <v>310</v>
      </c>
      <c r="E273" s="26">
        <f>E274</f>
        <v>4159100</v>
      </c>
      <c r="F273" s="26">
        <f>F274</f>
        <v>4159100</v>
      </c>
      <c r="G273" s="32">
        <f>G274</f>
        <v>4159100</v>
      </c>
    </row>
    <row r="274" spans="1:7" s="87" customFormat="1" ht="45">
      <c r="A274" s="7" t="s">
        <v>244</v>
      </c>
      <c r="B274" s="145" t="s">
        <v>506</v>
      </c>
      <c r="C274" s="47">
        <v>240</v>
      </c>
      <c r="D274" s="4" t="s">
        <v>130</v>
      </c>
      <c r="E274" s="26">
        <v>4159100</v>
      </c>
      <c r="F274" s="26">
        <v>4159100</v>
      </c>
      <c r="G274" s="32">
        <v>4159100</v>
      </c>
    </row>
    <row r="275" spans="1:7" s="87" customFormat="1" ht="86.25" customHeight="1">
      <c r="A275" s="127" t="s">
        <v>244</v>
      </c>
      <c r="B275" s="145" t="s">
        <v>507</v>
      </c>
      <c r="C275" s="125"/>
      <c r="D275" s="133" t="s">
        <v>479</v>
      </c>
      <c r="E275" s="128">
        <f>E276</f>
        <v>100000</v>
      </c>
      <c r="F275" s="128">
        <f>F276</f>
        <v>100000</v>
      </c>
      <c r="G275" s="129">
        <f>G276</f>
        <v>100000</v>
      </c>
    </row>
    <row r="276" spans="1:7" ht="45" customHeight="1">
      <c r="A276" s="127" t="s">
        <v>244</v>
      </c>
      <c r="B276" s="145" t="s">
        <v>507</v>
      </c>
      <c r="C276" s="125">
        <v>240</v>
      </c>
      <c r="D276" s="131" t="s">
        <v>130</v>
      </c>
      <c r="E276" s="128">
        <v>100000</v>
      </c>
      <c r="F276" s="128">
        <v>100000</v>
      </c>
      <c r="G276" s="129">
        <v>100000</v>
      </c>
    </row>
    <row r="277" spans="1:7" s="438" customFormat="1" ht="45" customHeight="1">
      <c r="A277" s="402" t="s">
        <v>244</v>
      </c>
      <c r="B277" s="402" t="s">
        <v>698</v>
      </c>
      <c r="C277" s="439"/>
      <c r="D277" s="458" t="s">
        <v>699</v>
      </c>
      <c r="E277" s="451">
        <f>E278</f>
        <v>0</v>
      </c>
      <c r="F277" s="451">
        <v>0</v>
      </c>
      <c r="G277" s="452">
        <v>0</v>
      </c>
    </row>
    <row r="278" spans="1:7" s="438" customFormat="1" ht="45" customHeight="1">
      <c r="A278" s="441" t="s">
        <v>244</v>
      </c>
      <c r="B278" s="441" t="s">
        <v>698</v>
      </c>
      <c r="C278" s="439">
        <v>240</v>
      </c>
      <c r="D278" s="440" t="s">
        <v>130</v>
      </c>
      <c r="E278" s="451">
        <v>0</v>
      </c>
      <c r="F278" s="451">
        <v>0</v>
      </c>
      <c r="G278" s="452">
        <v>0</v>
      </c>
    </row>
    <row r="279" spans="1:7" ht="75">
      <c r="A279" s="268" t="s">
        <v>244</v>
      </c>
      <c r="B279" s="329" t="s">
        <v>622</v>
      </c>
      <c r="C279" s="267"/>
      <c r="D279" s="338" t="s">
        <v>623</v>
      </c>
      <c r="E279" s="271">
        <f>E280</f>
        <v>75000000</v>
      </c>
      <c r="F279" s="271">
        <v>0</v>
      </c>
      <c r="G279" s="272">
        <v>0</v>
      </c>
    </row>
    <row r="280" spans="1:7">
      <c r="A280" s="268" t="s">
        <v>244</v>
      </c>
      <c r="B280" s="329" t="s">
        <v>622</v>
      </c>
      <c r="C280" s="327">
        <v>610</v>
      </c>
      <c r="D280" s="473" t="s">
        <v>145</v>
      </c>
      <c r="E280" s="271">
        <v>75000000</v>
      </c>
      <c r="F280" s="271">
        <v>0</v>
      </c>
      <c r="G280" s="272">
        <v>0</v>
      </c>
    </row>
    <row r="281" spans="1:7" ht="45">
      <c r="A281" s="277" t="s">
        <v>244</v>
      </c>
      <c r="B281" s="329" t="s">
        <v>624</v>
      </c>
      <c r="C281" s="289"/>
      <c r="D281" s="340" t="s">
        <v>625</v>
      </c>
      <c r="E281" s="290">
        <f>E282</f>
        <v>1000000</v>
      </c>
      <c r="F281" s="290">
        <v>0</v>
      </c>
      <c r="G281" s="291">
        <v>0</v>
      </c>
    </row>
    <row r="282" spans="1:7" ht="45">
      <c r="A282" s="277" t="s">
        <v>244</v>
      </c>
      <c r="B282" s="339" t="s">
        <v>624</v>
      </c>
      <c r="C282" s="289">
        <v>240</v>
      </c>
      <c r="D282" s="295" t="s">
        <v>130</v>
      </c>
      <c r="E282" s="290">
        <v>1000000</v>
      </c>
      <c r="F282" s="290">
        <v>0</v>
      </c>
      <c r="G282" s="291">
        <v>0</v>
      </c>
    </row>
    <row r="283" spans="1:7" s="57" customFormat="1" ht="45">
      <c r="A283" s="7" t="s">
        <v>244</v>
      </c>
      <c r="B283" s="145" t="s">
        <v>499</v>
      </c>
      <c r="C283" s="47"/>
      <c r="D283" s="151" t="s">
        <v>311</v>
      </c>
      <c r="E283" s="26">
        <v>6515760</v>
      </c>
      <c r="F283" s="26">
        <v>0</v>
      </c>
      <c r="G283" s="32">
        <v>0</v>
      </c>
    </row>
    <row r="284" spans="1:7" s="266" customFormat="1" ht="45">
      <c r="A284" s="7" t="s">
        <v>244</v>
      </c>
      <c r="B284" s="145" t="s">
        <v>499</v>
      </c>
      <c r="C284" s="47">
        <v>240</v>
      </c>
      <c r="D284" s="4" t="s">
        <v>130</v>
      </c>
      <c r="E284" s="26">
        <v>6515760</v>
      </c>
      <c r="F284" s="26">
        <v>0</v>
      </c>
      <c r="G284" s="32">
        <v>0</v>
      </c>
    </row>
    <row r="285" spans="1:7" s="266" customFormat="1" ht="51" customHeight="1">
      <c r="A285" s="7" t="s">
        <v>244</v>
      </c>
      <c r="B285" s="145" t="s">
        <v>500</v>
      </c>
      <c r="C285" s="47"/>
      <c r="D285" s="60" t="s">
        <v>312</v>
      </c>
      <c r="E285" s="26">
        <f>E286+E288+E290+E292+E294+E296+E298+E300+E302+E304+E306+E308+E310+E312</f>
        <v>8375237.8500000006</v>
      </c>
      <c r="F285" s="26">
        <v>0</v>
      </c>
      <c r="G285" s="32">
        <v>0</v>
      </c>
    </row>
    <row r="286" spans="1:7" s="288" customFormat="1" ht="105">
      <c r="A286" s="145" t="s">
        <v>244</v>
      </c>
      <c r="B286" s="329" t="s">
        <v>626</v>
      </c>
      <c r="C286" s="150"/>
      <c r="D286" s="362" t="s">
        <v>632</v>
      </c>
      <c r="E286" s="146">
        <f>E287</f>
        <v>66425.36</v>
      </c>
      <c r="F286" s="146">
        <v>0</v>
      </c>
      <c r="G286" s="147">
        <v>0</v>
      </c>
    </row>
    <row r="287" spans="1:7" s="288" customFormat="1" ht="55.5" customHeight="1">
      <c r="A287" s="145" t="s">
        <v>244</v>
      </c>
      <c r="B287" s="341" t="s">
        <v>626</v>
      </c>
      <c r="C287" s="54">
        <v>410</v>
      </c>
      <c r="D287" s="340" t="s">
        <v>250</v>
      </c>
      <c r="E287" s="146">
        <v>66425.36</v>
      </c>
      <c r="F287" s="146">
        <v>0</v>
      </c>
      <c r="G287" s="147">
        <v>0</v>
      </c>
    </row>
    <row r="288" spans="1:7" ht="105">
      <c r="A288" s="160" t="s">
        <v>244</v>
      </c>
      <c r="B288" s="329" t="s">
        <v>627</v>
      </c>
      <c r="C288" s="54"/>
      <c r="D288" s="342" t="s">
        <v>633</v>
      </c>
      <c r="E288" s="158">
        <f>E289</f>
        <v>185094.28</v>
      </c>
      <c r="F288" s="156">
        <v>0</v>
      </c>
      <c r="G288" s="157">
        <v>0</v>
      </c>
    </row>
    <row r="289" spans="1:7">
      <c r="A289" s="160" t="s">
        <v>244</v>
      </c>
      <c r="B289" s="341" t="s">
        <v>627</v>
      </c>
      <c r="C289" s="54">
        <v>410</v>
      </c>
      <c r="D289" s="340" t="s">
        <v>250</v>
      </c>
      <c r="E289" s="158">
        <v>185094.28</v>
      </c>
      <c r="F289" s="156">
        <v>0</v>
      </c>
      <c r="G289" s="157">
        <v>0</v>
      </c>
    </row>
    <row r="290" spans="1:7" ht="120">
      <c r="A290" s="160" t="s">
        <v>244</v>
      </c>
      <c r="B290" s="329" t="s">
        <v>628</v>
      </c>
      <c r="C290" s="54"/>
      <c r="D290" s="354" t="s">
        <v>634</v>
      </c>
      <c r="E290" s="158">
        <f>E291</f>
        <v>71629</v>
      </c>
      <c r="F290" s="156">
        <v>0</v>
      </c>
      <c r="G290" s="157">
        <v>0</v>
      </c>
    </row>
    <row r="291" spans="1:7">
      <c r="A291" s="160" t="s">
        <v>244</v>
      </c>
      <c r="B291" s="341" t="s">
        <v>628</v>
      </c>
      <c r="C291" s="54">
        <v>410</v>
      </c>
      <c r="D291" s="162" t="s">
        <v>250</v>
      </c>
      <c r="E291" s="158">
        <v>71629</v>
      </c>
      <c r="F291" s="156">
        <v>0</v>
      </c>
      <c r="G291" s="157">
        <v>0</v>
      </c>
    </row>
    <row r="292" spans="1:7" ht="37.5" customHeight="1">
      <c r="A292" s="160" t="s">
        <v>244</v>
      </c>
      <c r="B292" s="329" t="s">
        <v>629</v>
      </c>
      <c r="C292" s="54"/>
      <c r="D292" s="354" t="s">
        <v>635</v>
      </c>
      <c r="E292" s="158">
        <f>E293</f>
        <v>35189.550000000003</v>
      </c>
      <c r="F292" s="156">
        <v>0</v>
      </c>
      <c r="G292" s="157">
        <v>0</v>
      </c>
    </row>
    <row r="293" spans="1:7" s="119" customFormat="1">
      <c r="A293" s="160" t="s">
        <v>244</v>
      </c>
      <c r="B293" s="341" t="s">
        <v>629</v>
      </c>
      <c r="C293" s="54">
        <v>410</v>
      </c>
      <c r="D293" s="162" t="s">
        <v>250</v>
      </c>
      <c r="E293" s="158">
        <v>35189.550000000003</v>
      </c>
      <c r="F293" s="156">
        <v>0</v>
      </c>
      <c r="G293" s="157">
        <v>0</v>
      </c>
    </row>
    <row r="294" spans="1:7" s="119" customFormat="1" ht="57.75" customHeight="1">
      <c r="A294" s="160" t="s">
        <v>244</v>
      </c>
      <c r="B294" s="329" t="s">
        <v>630</v>
      </c>
      <c r="C294" s="54"/>
      <c r="D294" s="354" t="s">
        <v>636</v>
      </c>
      <c r="E294" s="158">
        <f>E295</f>
        <v>24893.41</v>
      </c>
      <c r="F294" s="156">
        <v>0</v>
      </c>
      <c r="G294" s="157">
        <v>0</v>
      </c>
    </row>
    <row r="295" spans="1:7">
      <c r="A295" s="160" t="s">
        <v>244</v>
      </c>
      <c r="B295" s="341" t="s">
        <v>630</v>
      </c>
      <c r="C295" s="54">
        <v>410</v>
      </c>
      <c r="D295" s="162" t="s">
        <v>250</v>
      </c>
      <c r="E295" s="158">
        <v>24893.41</v>
      </c>
      <c r="F295" s="156">
        <v>0</v>
      </c>
      <c r="G295" s="157">
        <v>0</v>
      </c>
    </row>
    <row r="296" spans="1:7" s="59" customFormat="1" ht="105">
      <c r="A296" s="160" t="s">
        <v>244</v>
      </c>
      <c r="B296" s="329" t="s">
        <v>631</v>
      </c>
      <c r="C296" s="54"/>
      <c r="D296" s="354" t="s">
        <v>637</v>
      </c>
      <c r="E296" s="158">
        <f>E297</f>
        <v>452153.49</v>
      </c>
      <c r="F296" s="156">
        <v>0</v>
      </c>
      <c r="G296" s="157">
        <v>0</v>
      </c>
    </row>
    <row r="297" spans="1:7" s="59" customFormat="1">
      <c r="A297" s="160" t="s">
        <v>244</v>
      </c>
      <c r="B297" s="341" t="s">
        <v>631</v>
      </c>
      <c r="C297" s="54">
        <v>410</v>
      </c>
      <c r="D297" s="460" t="s">
        <v>250</v>
      </c>
      <c r="E297" s="373">
        <v>452153.49</v>
      </c>
      <c r="F297" s="371">
        <v>0</v>
      </c>
      <c r="G297" s="369">
        <v>0</v>
      </c>
    </row>
    <row r="298" spans="1:7" s="457" customFormat="1" ht="90">
      <c r="A298" s="459" t="s">
        <v>244</v>
      </c>
      <c r="B298" s="402" t="s">
        <v>700</v>
      </c>
      <c r="C298" s="54"/>
      <c r="D298" s="469" t="s">
        <v>707</v>
      </c>
      <c r="E298" s="461">
        <f>E299</f>
        <v>230581.8</v>
      </c>
      <c r="F298" s="461">
        <v>0</v>
      </c>
      <c r="G298" s="461">
        <v>0</v>
      </c>
    </row>
    <row r="299" spans="1:7" s="457" customFormat="1">
      <c r="A299" s="459" t="s">
        <v>244</v>
      </c>
      <c r="B299" s="459" t="s">
        <v>700</v>
      </c>
      <c r="C299" s="54">
        <v>410</v>
      </c>
      <c r="D299" s="466" t="s">
        <v>250</v>
      </c>
      <c r="E299" s="461">
        <v>230581.8</v>
      </c>
      <c r="F299" s="461">
        <v>0</v>
      </c>
      <c r="G299" s="461">
        <v>0</v>
      </c>
    </row>
    <row r="300" spans="1:7" s="457" customFormat="1" ht="90">
      <c r="A300" s="459" t="s">
        <v>244</v>
      </c>
      <c r="B300" s="402" t="s">
        <v>701</v>
      </c>
      <c r="C300" s="54"/>
      <c r="D300" s="473" t="s">
        <v>737</v>
      </c>
      <c r="E300" s="461">
        <f>E301</f>
        <v>1268631.8500000001</v>
      </c>
      <c r="F300" s="461">
        <v>0</v>
      </c>
      <c r="G300" s="461">
        <v>0</v>
      </c>
    </row>
    <row r="301" spans="1:7" s="457" customFormat="1">
      <c r="A301" s="459" t="s">
        <v>244</v>
      </c>
      <c r="B301" s="402" t="s">
        <v>701</v>
      </c>
      <c r="C301" s="54">
        <v>410</v>
      </c>
      <c r="D301" s="464" t="s">
        <v>250</v>
      </c>
      <c r="E301" s="461">
        <v>1268631.8500000001</v>
      </c>
      <c r="F301" s="461">
        <v>0</v>
      </c>
      <c r="G301" s="461">
        <v>0</v>
      </c>
    </row>
    <row r="302" spans="1:7" s="457" customFormat="1" ht="105">
      <c r="A302" s="459" t="s">
        <v>244</v>
      </c>
      <c r="B302" s="402" t="s">
        <v>702</v>
      </c>
      <c r="C302" s="54"/>
      <c r="D302" s="469" t="s">
        <v>736</v>
      </c>
      <c r="E302" s="461">
        <f>E303</f>
        <v>1142130.56</v>
      </c>
      <c r="F302" s="461">
        <v>0</v>
      </c>
      <c r="G302" s="461">
        <v>0</v>
      </c>
    </row>
    <row r="303" spans="1:7" s="457" customFormat="1">
      <c r="A303" s="459" t="s">
        <v>244</v>
      </c>
      <c r="B303" s="402" t="s">
        <v>702</v>
      </c>
      <c r="C303" s="54">
        <v>410</v>
      </c>
      <c r="D303" s="464" t="s">
        <v>250</v>
      </c>
      <c r="E303" s="461">
        <v>1142130.56</v>
      </c>
      <c r="F303" s="461">
        <v>0</v>
      </c>
      <c r="G303" s="461">
        <v>0</v>
      </c>
    </row>
    <row r="304" spans="1:7" s="457" customFormat="1" ht="105">
      <c r="A304" s="459" t="s">
        <v>244</v>
      </c>
      <c r="B304" s="402" t="s">
        <v>703</v>
      </c>
      <c r="C304" s="54"/>
      <c r="D304" s="469" t="s">
        <v>735</v>
      </c>
      <c r="E304" s="461">
        <f>E305</f>
        <v>672344.43</v>
      </c>
      <c r="F304" s="461">
        <v>0</v>
      </c>
      <c r="G304" s="461">
        <v>0</v>
      </c>
    </row>
    <row r="305" spans="1:7" s="457" customFormat="1">
      <c r="A305" s="459" t="s">
        <v>244</v>
      </c>
      <c r="B305" s="402" t="s">
        <v>703</v>
      </c>
      <c r="C305" s="54">
        <v>410</v>
      </c>
      <c r="D305" s="464" t="s">
        <v>250</v>
      </c>
      <c r="E305" s="461">
        <v>672344.43</v>
      </c>
      <c r="F305" s="461">
        <v>0</v>
      </c>
      <c r="G305" s="461">
        <v>0</v>
      </c>
    </row>
    <row r="306" spans="1:7" s="457" customFormat="1" ht="120">
      <c r="A306" s="459" t="s">
        <v>244</v>
      </c>
      <c r="B306" s="402" t="s">
        <v>704</v>
      </c>
      <c r="C306" s="54"/>
      <c r="D306" s="469" t="s">
        <v>734</v>
      </c>
      <c r="E306" s="461">
        <f>E307</f>
        <v>522244.91</v>
      </c>
      <c r="F306" s="461">
        <v>0</v>
      </c>
      <c r="G306" s="461">
        <v>0</v>
      </c>
    </row>
    <row r="307" spans="1:7" s="457" customFormat="1">
      <c r="A307" s="459" t="s">
        <v>244</v>
      </c>
      <c r="B307" s="402" t="s">
        <v>704</v>
      </c>
      <c r="C307" s="54">
        <v>410</v>
      </c>
      <c r="D307" s="464" t="s">
        <v>250</v>
      </c>
      <c r="E307" s="461">
        <v>522244.91</v>
      </c>
      <c r="F307" s="461">
        <v>0</v>
      </c>
      <c r="G307" s="461">
        <v>0</v>
      </c>
    </row>
    <row r="308" spans="1:7" s="457" customFormat="1" ht="90">
      <c r="A308" s="459" t="s">
        <v>244</v>
      </c>
      <c r="B308" s="402" t="s">
        <v>705</v>
      </c>
      <c r="C308" s="54"/>
      <c r="D308" s="470" t="s">
        <v>733</v>
      </c>
      <c r="E308" s="461">
        <f>E309</f>
        <v>1500000</v>
      </c>
      <c r="F308" s="461">
        <v>0</v>
      </c>
      <c r="G308" s="461">
        <v>0</v>
      </c>
    </row>
    <row r="309" spans="1:7" s="457" customFormat="1">
      <c r="A309" s="459" t="s">
        <v>244</v>
      </c>
      <c r="B309" s="402" t="s">
        <v>705</v>
      </c>
      <c r="C309" s="54">
        <v>410</v>
      </c>
      <c r="D309" s="464" t="s">
        <v>250</v>
      </c>
      <c r="E309" s="461">
        <v>1500000</v>
      </c>
      <c r="F309" s="461">
        <v>0</v>
      </c>
      <c r="G309" s="461">
        <v>0</v>
      </c>
    </row>
    <row r="310" spans="1:7" s="563" customFormat="1" ht="75">
      <c r="A310" s="560" t="s">
        <v>244</v>
      </c>
      <c r="B310" s="573">
        <v>1920219026</v>
      </c>
      <c r="C310" s="574"/>
      <c r="D310" s="572" t="s">
        <v>767</v>
      </c>
      <c r="E310" s="565">
        <f>E311</f>
        <v>1168919.04</v>
      </c>
      <c r="F310" s="565">
        <v>0</v>
      </c>
      <c r="G310" s="565">
        <v>0</v>
      </c>
    </row>
    <row r="311" spans="1:7" s="563" customFormat="1" ht="27.75" customHeight="1">
      <c r="A311" s="560" t="s">
        <v>244</v>
      </c>
      <c r="B311" s="573">
        <v>1920219026</v>
      </c>
      <c r="C311" s="574">
        <v>410</v>
      </c>
      <c r="D311" s="571" t="s">
        <v>250</v>
      </c>
      <c r="E311" s="565">
        <v>1168919.04</v>
      </c>
      <c r="F311" s="565">
        <v>0</v>
      </c>
      <c r="G311" s="565">
        <v>0</v>
      </c>
    </row>
    <row r="312" spans="1:7" s="457" customFormat="1" ht="90">
      <c r="A312" s="459" t="s">
        <v>244</v>
      </c>
      <c r="B312" s="402" t="s">
        <v>706</v>
      </c>
      <c r="C312" s="54"/>
      <c r="D312" s="469" t="s">
        <v>732</v>
      </c>
      <c r="E312" s="461">
        <f>E313</f>
        <v>1035000.17</v>
      </c>
      <c r="F312" s="461">
        <v>0</v>
      </c>
      <c r="G312" s="461">
        <v>0</v>
      </c>
    </row>
    <row r="313" spans="1:7" s="457" customFormat="1" ht="23.25" customHeight="1">
      <c r="A313" s="459" t="s">
        <v>244</v>
      </c>
      <c r="B313" s="402" t="s">
        <v>706</v>
      </c>
      <c r="C313" s="54">
        <v>410</v>
      </c>
      <c r="D313" s="467" t="s">
        <v>250</v>
      </c>
      <c r="E313" s="468">
        <v>1035000.17</v>
      </c>
      <c r="F313" s="461">
        <v>0</v>
      </c>
      <c r="G313" s="461">
        <v>0</v>
      </c>
    </row>
    <row r="314" spans="1:7" s="59" customFormat="1">
      <c r="A314" s="11" t="s">
        <v>52</v>
      </c>
      <c r="B314" s="11"/>
      <c r="C314" s="12"/>
      <c r="D314" s="213" t="s">
        <v>53</v>
      </c>
      <c r="E314" s="456">
        <f>E315+E339+E386+E420+E475</f>
        <v>200378474.84999999</v>
      </c>
      <c r="F314" s="456">
        <f>F315+F339+F386+F420+F475</f>
        <v>186185849</v>
      </c>
      <c r="G314" s="456">
        <f>G315+G339+G386+G420+G475</f>
        <v>184416584</v>
      </c>
    </row>
    <row r="315" spans="1:7" s="59" customFormat="1">
      <c r="A315" s="7" t="s">
        <v>88</v>
      </c>
      <c r="B315" s="7"/>
      <c r="C315" s="10"/>
      <c r="D315" s="4" t="s">
        <v>89</v>
      </c>
      <c r="E315" s="175">
        <f>E316+E335</f>
        <v>52539457</v>
      </c>
      <c r="F315" s="175">
        <f t="shared" ref="F315:G316" si="61">F316</f>
        <v>47189866</v>
      </c>
      <c r="G315" s="181">
        <f t="shared" si="61"/>
        <v>47189866</v>
      </c>
    </row>
    <row r="316" spans="1:7" s="59" customFormat="1" ht="75">
      <c r="A316" s="7" t="s">
        <v>88</v>
      </c>
      <c r="B316" s="7" t="s">
        <v>153</v>
      </c>
      <c r="C316" s="10"/>
      <c r="D316" s="312" t="s">
        <v>601</v>
      </c>
      <c r="E316" s="176">
        <f>E317+E326</f>
        <v>52289457</v>
      </c>
      <c r="F316" s="176">
        <f t="shared" si="61"/>
        <v>47189866</v>
      </c>
      <c r="G316" s="168">
        <f t="shared" si="61"/>
        <v>47189866</v>
      </c>
    </row>
    <row r="317" spans="1:7" s="59" customFormat="1" ht="95.25" customHeight="1">
      <c r="A317" s="7" t="s">
        <v>88</v>
      </c>
      <c r="B317" s="7" t="s">
        <v>154</v>
      </c>
      <c r="C317" s="10"/>
      <c r="D317" s="180" t="s">
        <v>90</v>
      </c>
      <c r="E317" s="192">
        <f>E318+E321</f>
        <v>50211308</v>
      </c>
      <c r="F317" s="192">
        <f t="shared" ref="F317:G317" si="62">F318+F321</f>
        <v>47189866</v>
      </c>
      <c r="G317" s="348">
        <f t="shared" si="62"/>
        <v>47189866</v>
      </c>
    </row>
    <row r="318" spans="1:7" ht="27.75" customHeight="1">
      <c r="A318" s="7" t="s">
        <v>88</v>
      </c>
      <c r="B318" s="7" t="s">
        <v>195</v>
      </c>
      <c r="C318" s="10"/>
      <c r="D318" s="20" t="s">
        <v>430</v>
      </c>
      <c r="E318" s="175">
        <f t="shared" ref="E318:G319" si="63">E319</f>
        <v>21653100</v>
      </c>
      <c r="F318" s="175">
        <f t="shared" si="63"/>
        <v>21653100</v>
      </c>
      <c r="G318" s="75">
        <f t="shared" si="63"/>
        <v>21653100</v>
      </c>
    </row>
    <row r="319" spans="1:7" ht="105">
      <c r="A319" s="7" t="s">
        <v>88</v>
      </c>
      <c r="B319" s="7" t="s">
        <v>10</v>
      </c>
      <c r="C319" s="10"/>
      <c r="D319" s="4" t="s">
        <v>99</v>
      </c>
      <c r="E319" s="26">
        <f t="shared" si="63"/>
        <v>21653100</v>
      </c>
      <c r="F319" s="26">
        <f t="shared" si="63"/>
        <v>21653100</v>
      </c>
      <c r="G319" s="32">
        <f t="shared" si="63"/>
        <v>21653100</v>
      </c>
    </row>
    <row r="320" spans="1:7">
      <c r="A320" s="7" t="s">
        <v>88</v>
      </c>
      <c r="B320" s="7" t="s">
        <v>10</v>
      </c>
      <c r="C320" s="10">
        <v>610</v>
      </c>
      <c r="D320" s="4" t="s">
        <v>145</v>
      </c>
      <c r="E320" s="176">
        <v>21653100</v>
      </c>
      <c r="F320" s="176">
        <v>21653100</v>
      </c>
      <c r="G320" s="76">
        <v>21653100</v>
      </c>
    </row>
    <row r="321" spans="1:7" ht="75">
      <c r="A321" s="7" t="s">
        <v>88</v>
      </c>
      <c r="B321" s="7" t="s">
        <v>196</v>
      </c>
      <c r="C321" s="10"/>
      <c r="D321" s="23" t="s">
        <v>431</v>
      </c>
      <c r="E321" s="192">
        <f>E322+E324</f>
        <v>28558208</v>
      </c>
      <c r="F321" s="192">
        <f t="shared" ref="F321:G321" si="64">F322+F324</f>
        <v>25536766</v>
      </c>
      <c r="G321" s="348">
        <f t="shared" si="64"/>
        <v>25536766</v>
      </c>
    </row>
    <row r="322" spans="1:7" s="169" customFormat="1" ht="30">
      <c r="A322" s="7" t="s">
        <v>88</v>
      </c>
      <c r="B322" s="7" t="s">
        <v>313</v>
      </c>
      <c r="C322" s="10"/>
      <c r="D322" s="4" t="s">
        <v>106</v>
      </c>
      <c r="E322" s="175">
        <f>E323</f>
        <v>25415582</v>
      </c>
      <c r="F322" s="175">
        <f>F323</f>
        <v>22770140</v>
      </c>
      <c r="G322" s="75">
        <f>G323</f>
        <v>22770140</v>
      </c>
    </row>
    <row r="323" spans="1:7" s="169" customFormat="1">
      <c r="A323" s="7" t="s">
        <v>88</v>
      </c>
      <c r="B323" s="7" t="s">
        <v>313</v>
      </c>
      <c r="C323" s="10">
        <v>610</v>
      </c>
      <c r="D323" s="4" t="s">
        <v>145</v>
      </c>
      <c r="E323" s="26">
        <v>25415582</v>
      </c>
      <c r="F323" s="26">
        <v>22770140</v>
      </c>
      <c r="G323" s="32">
        <v>22770140</v>
      </c>
    </row>
    <row r="324" spans="1:7" ht="30">
      <c r="A324" s="7" t="s">
        <v>88</v>
      </c>
      <c r="B324" s="7" t="s">
        <v>314</v>
      </c>
      <c r="C324" s="10"/>
      <c r="D324" s="4" t="s">
        <v>109</v>
      </c>
      <c r="E324" s="26">
        <f>E325</f>
        <v>3142626</v>
      </c>
      <c r="F324" s="26">
        <f>F325</f>
        <v>2766626</v>
      </c>
      <c r="G324" s="32">
        <f>G325</f>
        <v>2766626</v>
      </c>
    </row>
    <row r="325" spans="1:7" s="266" customFormat="1">
      <c r="A325" s="7" t="s">
        <v>88</v>
      </c>
      <c r="B325" s="495" t="s">
        <v>314</v>
      </c>
      <c r="C325" s="488">
        <v>610</v>
      </c>
      <c r="D325" s="494" t="s">
        <v>145</v>
      </c>
      <c r="E325" s="498">
        <v>3142626</v>
      </c>
      <c r="F325" s="498">
        <v>2766626</v>
      </c>
      <c r="G325" s="497">
        <v>2766626</v>
      </c>
    </row>
    <row r="326" spans="1:7" s="490" customFormat="1" ht="30">
      <c r="A326" s="506" t="s">
        <v>88</v>
      </c>
      <c r="B326" s="504" t="s">
        <v>693</v>
      </c>
      <c r="C326" s="502"/>
      <c r="D326" s="503" t="s">
        <v>690</v>
      </c>
      <c r="E326" s="496">
        <f>E327+E330</f>
        <v>2078149</v>
      </c>
      <c r="F326" s="496">
        <v>0</v>
      </c>
      <c r="G326" s="496">
        <v>0</v>
      </c>
    </row>
    <row r="327" spans="1:7" s="490" customFormat="1" ht="45">
      <c r="A327" s="506" t="s">
        <v>88</v>
      </c>
      <c r="B327" s="504" t="s">
        <v>694</v>
      </c>
      <c r="C327" s="502"/>
      <c r="D327" s="503" t="s">
        <v>691</v>
      </c>
      <c r="E327" s="496">
        <f>E328</f>
        <v>577949</v>
      </c>
      <c r="F327" s="496">
        <v>0</v>
      </c>
      <c r="G327" s="496">
        <v>0</v>
      </c>
    </row>
    <row r="328" spans="1:7" s="490" customFormat="1" ht="30">
      <c r="A328" s="506" t="s">
        <v>88</v>
      </c>
      <c r="B328" s="504" t="s">
        <v>740</v>
      </c>
      <c r="C328" s="502"/>
      <c r="D328" s="505" t="s">
        <v>741</v>
      </c>
      <c r="E328" s="496">
        <f>E329</f>
        <v>577949</v>
      </c>
      <c r="F328" s="496">
        <v>0</v>
      </c>
      <c r="G328" s="496">
        <v>0</v>
      </c>
    </row>
    <row r="329" spans="1:7" s="490" customFormat="1">
      <c r="A329" s="506" t="s">
        <v>88</v>
      </c>
      <c r="B329" s="504" t="s">
        <v>740</v>
      </c>
      <c r="C329" s="502">
        <v>610</v>
      </c>
      <c r="D329" s="503" t="s">
        <v>145</v>
      </c>
      <c r="E329" s="496">
        <v>577949</v>
      </c>
      <c r="F329" s="496">
        <v>0</v>
      </c>
      <c r="G329" s="496">
        <v>0</v>
      </c>
    </row>
    <row r="330" spans="1:7" s="545" customFormat="1" ht="90">
      <c r="A330" s="556" t="s">
        <v>88</v>
      </c>
      <c r="B330" s="554" t="s">
        <v>757</v>
      </c>
      <c r="C330" s="552"/>
      <c r="D330" s="553" t="s">
        <v>758</v>
      </c>
      <c r="E330" s="549">
        <f>E331+E333</f>
        <v>1500200</v>
      </c>
      <c r="F330" s="549">
        <v>0</v>
      </c>
      <c r="G330" s="549">
        <v>0</v>
      </c>
    </row>
    <row r="331" spans="1:7" s="545" customFormat="1" ht="90">
      <c r="A331" s="556" t="s">
        <v>88</v>
      </c>
      <c r="B331" s="554" t="s">
        <v>759</v>
      </c>
      <c r="C331" s="552"/>
      <c r="D331" s="553" t="s">
        <v>760</v>
      </c>
      <c r="E331" s="549">
        <f>E332</f>
        <v>1485000</v>
      </c>
      <c r="F331" s="549">
        <v>0</v>
      </c>
      <c r="G331" s="549">
        <v>0</v>
      </c>
    </row>
    <row r="332" spans="1:7" s="545" customFormat="1">
      <c r="A332" s="556" t="s">
        <v>88</v>
      </c>
      <c r="B332" s="554" t="s">
        <v>759</v>
      </c>
      <c r="C332" s="552">
        <v>610</v>
      </c>
      <c r="D332" s="553" t="s">
        <v>145</v>
      </c>
      <c r="E332" s="549">
        <v>1485000</v>
      </c>
      <c r="F332" s="549">
        <v>0</v>
      </c>
      <c r="G332" s="549">
        <v>0</v>
      </c>
    </row>
    <row r="333" spans="1:7" s="545" customFormat="1" ht="75">
      <c r="A333" s="556" t="s">
        <v>88</v>
      </c>
      <c r="B333" s="554" t="s">
        <v>761</v>
      </c>
      <c r="C333" s="552"/>
      <c r="D333" s="553" t="s">
        <v>762</v>
      </c>
      <c r="E333" s="549">
        <f>E334</f>
        <v>15200</v>
      </c>
      <c r="F333" s="549">
        <v>0</v>
      </c>
      <c r="G333" s="549">
        <v>0</v>
      </c>
    </row>
    <row r="334" spans="1:7" s="545" customFormat="1">
      <c r="A334" s="556" t="s">
        <v>88</v>
      </c>
      <c r="B334" s="554" t="s">
        <v>761</v>
      </c>
      <c r="C334" s="552">
        <v>610</v>
      </c>
      <c r="D334" s="553" t="s">
        <v>145</v>
      </c>
      <c r="E334" s="549">
        <v>15200</v>
      </c>
      <c r="F334" s="549">
        <v>0</v>
      </c>
      <c r="G334" s="549">
        <v>0</v>
      </c>
    </row>
    <row r="335" spans="1:7" s="490" customFormat="1" ht="50.25" customHeight="1">
      <c r="A335" s="506" t="s">
        <v>88</v>
      </c>
      <c r="B335" s="502">
        <v>9900000000</v>
      </c>
      <c r="C335" s="502"/>
      <c r="D335" s="503" t="s">
        <v>417</v>
      </c>
      <c r="E335" s="496">
        <f>E336</f>
        <v>250000</v>
      </c>
      <c r="F335" s="496">
        <v>0</v>
      </c>
      <c r="G335" s="496">
        <v>0</v>
      </c>
    </row>
    <row r="336" spans="1:7" s="490" customFormat="1" ht="60">
      <c r="A336" s="506" t="s">
        <v>88</v>
      </c>
      <c r="B336" s="502">
        <v>9930000000</v>
      </c>
      <c r="C336" s="502"/>
      <c r="D336" s="503" t="s">
        <v>738</v>
      </c>
      <c r="E336" s="496">
        <f>E337</f>
        <v>250000</v>
      </c>
      <c r="F336" s="496">
        <v>0</v>
      </c>
      <c r="G336" s="496">
        <v>0</v>
      </c>
    </row>
    <row r="337" spans="1:7" s="490" customFormat="1" ht="60">
      <c r="A337" s="506" t="s">
        <v>88</v>
      </c>
      <c r="B337" s="502">
        <v>9930010920</v>
      </c>
      <c r="C337" s="502"/>
      <c r="D337" s="503" t="s">
        <v>739</v>
      </c>
      <c r="E337" s="496">
        <f>E338</f>
        <v>250000</v>
      </c>
      <c r="F337" s="496">
        <v>0</v>
      </c>
      <c r="G337" s="496">
        <v>0</v>
      </c>
    </row>
    <row r="338" spans="1:7" s="490" customFormat="1">
      <c r="A338" s="506" t="s">
        <v>88</v>
      </c>
      <c r="B338" s="504" t="s">
        <v>742</v>
      </c>
      <c r="C338" s="502">
        <v>610</v>
      </c>
      <c r="D338" s="503" t="s">
        <v>145</v>
      </c>
      <c r="E338" s="496">
        <v>250000</v>
      </c>
      <c r="F338" s="496">
        <v>0</v>
      </c>
      <c r="G338" s="496">
        <v>0</v>
      </c>
    </row>
    <row r="339" spans="1:7" s="266" customFormat="1">
      <c r="A339" s="7" t="s">
        <v>77</v>
      </c>
      <c r="B339" s="500"/>
      <c r="C339" s="487"/>
      <c r="D339" s="486" t="s">
        <v>78</v>
      </c>
      <c r="E339" s="499">
        <f>E340+E345+E382</f>
        <v>120089437</v>
      </c>
      <c r="F339" s="499">
        <f t="shared" ref="F339:G339" si="65">F340+F345</f>
        <v>112970838</v>
      </c>
      <c r="G339" s="499">
        <f t="shared" si="65"/>
        <v>111471573</v>
      </c>
    </row>
    <row r="340" spans="1:7" s="292" customFormat="1" ht="90">
      <c r="A340" s="7" t="s">
        <v>77</v>
      </c>
      <c r="B340" s="7" t="s">
        <v>135</v>
      </c>
      <c r="C340" s="235"/>
      <c r="D340" s="198" t="s">
        <v>602</v>
      </c>
      <c r="E340" s="296">
        <f>E341</f>
        <v>10000</v>
      </c>
      <c r="F340" s="296">
        <f t="shared" ref="F340:G343" si="66">F341</f>
        <v>10000</v>
      </c>
      <c r="G340" s="348">
        <f t="shared" si="66"/>
        <v>10000</v>
      </c>
    </row>
    <row r="341" spans="1:7" s="292" customFormat="1" ht="57" customHeight="1">
      <c r="A341" s="7" t="s">
        <v>77</v>
      </c>
      <c r="B341" s="7" t="s">
        <v>155</v>
      </c>
      <c r="C341" s="10"/>
      <c r="D341" s="180" t="s">
        <v>432</v>
      </c>
      <c r="E341" s="186">
        <f>E342</f>
        <v>10000</v>
      </c>
      <c r="F341" s="186">
        <f t="shared" si="66"/>
        <v>10000</v>
      </c>
      <c r="G341" s="348">
        <f t="shared" si="66"/>
        <v>10000</v>
      </c>
    </row>
    <row r="342" spans="1:7" s="266" customFormat="1" ht="135">
      <c r="A342" s="7" t="s">
        <v>77</v>
      </c>
      <c r="B342" s="7" t="s">
        <v>269</v>
      </c>
      <c r="C342" s="10"/>
      <c r="D342" s="22" t="s">
        <v>408</v>
      </c>
      <c r="E342" s="186">
        <f>E343</f>
        <v>10000</v>
      </c>
      <c r="F342" s="186">
        <f t="shared" si="66"/>
        <v>10000</v>
      </c>
      <c r="G342" s="348">
        <f t="shared" si="66"/>
        <v>10000</v>
      </c>
    </row>
    <row r="343" spans="1:7" s="266" customFormat="1" ht="30">
      <c r="A343" s="7" t="s">
        <v>77</v>
      </c>
      <c r="B343" s="7" t="s">
        <v>315</v>
      </c>
      <c r="C343" s="10"/>
      <c r="D343" s="180" t="s">
        <v>447</v>
      </c>
      <c r="E343" s="185">
        <f>E344</f>
        <v>10000</v>
      </c>
      <c r="F343" s="185">
        <f t="shared" si="66"/>
        <v>10000</v>
      </c>
      <c r="G343" s="348">
        <f t="shared" si="66"/>
        <v>10000</v>
      </c>
    </row>
    <row r="344" spans="1:7" s="266" customFormat="1">
      <c r="A344" s="7" t="s">
        <v>77</v>
      </c>
      <c r="B344" s="7" t="s">
        <v>315</v>
      </c>
      <c r="C344" s="10">
        <v>610</v>
      </c>
      <c r="D344" s="4" t="s">
        <v>145</v>
      </c>
      <c r="E344" s="175">
        <v>10000</v>
      </c>
      <c r="F344" s="175">
        <v>10000</v>
      </c>
      <c r="G344" s="181">
        <v>10000</v>
      </c>
    </row>
    <row r="345" spans="1:7" s="266" customFormat="1" ht="75">
      <c r="A345" s="7" t="s">
        <v>77</v>
      </c>
      <c r="B345" s="7" t="s">
        <v>153</v>
      </c>
      <c r="C345" s="6"/>
      <c r="D345" s="344" t="s">
        <v>604</v>
      </c>
      <c r="E345" s="26">
        <f>E346+E350+E374</f>
        <v>119697137</v>
      </c>
      <c r="F345" s="349">
        <f t="shared" ref="F345:G345" si="67">F346+F350</f>
        <v>112960838</v>
      </c>
      <c r="G345" s="348">
        <f t="shared" si="67"/>
        <v>111461573</v>
      </c>
    </row>
    <row r="346" spans="1:7" s="293" customFormat="1" ht="30">
      <c r="A346" s="7" t="s">
        <v>77</v>
      </c>
      <c r="B346" s="7" t="s">
        <v>154</v>
      </c>
      <c r="C346" s="6"/>
      <c r="D346" s="4" t="s">
        <v>90</v>
      </c>
      <c r="E346" s="26">
        <f t="shared" ref="E346:G348" si="68">E347</f>
        <v>298476</v>
      </c>
      <c r="F346" s="26">
        <f t="shared" si="68"/>
        <v>274476</v>
      </c>
      <c r="G346" s="348">
        <f t="shared" si="68"/>
        <v>274476</v>
      </c>
    </row>
    <row r="347" spans="1:7" s="293" customFormat="1" ht="75">
      <c r="A347" s="7" t="s">
        <v>77</v>
      </c>
      <c r="B347" s="7" t="s">
        <v>196</v>
      </c>
      <c r="C347" s="6"/>
      <c r="D347" s="23" t="s">
        <v>431</v>
      </c>
      <c r="E347" s="26">
        <f t="shared" si="68"/>
        <v>298476</v>
      </c>
      <c r="F347" s="26">
        <f t="shared" si="68"/>
        <v>274476</v>
      </c>
      <c r="G347" s="348">
        <f t="shared" si="68"/>
        <v>274476</v>
      </c>
    </row>
    <row r="348" spans="1:7" s="293" customFormat="1" ht="30">
      <c r="A348" s="7" t="s">
        <v>77</v>
      </c>
      <c r="B348" s="7" t="s">
        <v>316</v>
      </c>
      <c r="C348" s="6"/>
      <c r="D348" s="4" t="s">
        <v>121</v>
      </c>
      <c r="E348" s="26">
        <f t="shared" si="68"/>
        <v>298476</v>
      </c>
      <c r="F348" s="26">
        <f t="shared" si="68"/>
        <v>274476</v>
      </c>
      <c r="G348" s="348">
        <f t="shared" si="68"/>
        <v>274476</v>
      </c>
    </row>
    <row r="349" spans="1:7" s="293" customFormat="1">
      <c r="A349" s="7" t="s">
        <v>77</v>
      </c>
      <c r="B349" s="7" t="s">
        <v>316</v>
      </c>
      <c r="C349" s="34">
        <v>610</v>
      </c>
      <c r="D349" s="4" t="s">
        <v>145</v>
      </c>
      <c r="E349" s="176">
        <v>298476</v>
      </c>
      <c r="F349" s="176">
        <v>274476</v>
      </c>
      <c r="G349" s="348">
        <v>274476</v>
      </c>
    </row>
    <row r="350" spans="1:7" s="274" customFormat="1" ht="83.25" customHeight="1">
      <c r="A350" s="7" t="s">
        <v>77</v>
      </c>
      <c r="B350" s="7" t="s">
        <v>158</v>
      </c>
      <c r="C350" s="10"/>
      <c r="D350" s="180" t="s">
        <v>91</v>
      </c>
      <c r="E350" s="192">
        <f>E351+E354+E363</f>
        <v>118517034</v>
      </c>
      <c r="F350" s="192">
        <f t="shared" ref="F350:G350" si="69">F351+F354+F363</f>
        <v>112686362</v>
      </c>
      <c r="G350" s="348">
        <f t="shared" si="69"/>
        <v>111187097</v>
      </c>
    </row>
    <row r="351" spans="1:7" s="274" customFormat="1" ht="60">
      <c r="A351" s="7" t="s">
        <v>77</v>
      </c>
      <c r="B351" s="7" t="s">
        <v>200</v>
      </c>
      <c r="C351" s="10"/>
      <c r="D351" s="20" t="s">
        <v>511</v>
      </c>
      <c r="E351" s="175">
        <f t="shared" ref="E351:G352" si="70">E352</f>
        <v>1242434</v>
      </c>
      <c r="F351" s="175">
        <f t="shared" si="70"/>
        <v>1120627</v>
      </c>
      <c r="G351" s="75">
        <f t="shared" si="70"/>
        <v>1120627</v>
      </c>
    </row>
    <row r="352" spans="1:7" s="274" customFormat="1" ht="30">
      <c r="A352" s="7" t="s">
        <v>77</v>
      </c>
      <c r="B352" s="7" t="s">
        <v>317</v>
      </c>
      <c r="C352" s="10"/>
      <c r="D352" s="4" t="s">
        <v>103</v>
      </c>
      <c r="E352" s="26">
        <f t="shared" si="70"/>
        <v>1242434</v>
      </c>
      <c r="F352" s="26">
        <f t="shared" si="70"/>
        <v>1120627</v>
      </c>
      <c r="G352" s="32">
        <f t="shared" si="70"/>
        <v>1120627</v>
      </c>
    </row>
    <row r="353" spans="1:7">
      <c r="A353" s="7" t="s">
        <v>77</v>
      </c>
      <c r="B353" s="7" t="s">
        <v>317</v>
      </c>
      <c r="C353" s="10">
        <v>610</v>
      </c>
      <c r="D353" s="4" t="s">
        <v>145</v>
      </c>
      <c r="E353" s="26">
        <v>1242434</v>
      </c>
      <c r="F353" s="26">
        <v>1120627</v>
      </c>
      <c r="G353" s="351">
        <v>1120627</v>
      </c>
    </row>
    <row r="354" spans="1:7" s="61" customFormat="1" ht="120">
      <c r="A354" s="7" t="s">
        <v>77</v>
      </c>
      <c r="B354" s="7" t="s">
        <v>199</v>
      </c>
      <c r="C354" s="10"/>
      <c r="D354" s="20" t="s">
        <v>433</v>
      </c>
      <c r="E354" s="26">
        <f>E355+E357+E359+E361</f>
        <v>82831800</v>
      </c>
      <c r="F354" s="171">
        <f>F355+F357+F359+F361</f>
        <v>83279000</v>
      </c>
      <c r="G354" s="348">
        <f>G355+G357+G359+G361</f>
        <v>83152200</v>
      </c>
    </row>
    <row r="355" spans="1:7" s="61" customFormat="1" ht="134.25" customHeight="1">
      <c r="A355" s="7" t="s">
        <v>77</v>
      </c>
      <c r="B355" s="7" t="s">
        <v>11</v>
      </c>
      <c r="C355" s="10"/>
      <c r="D355" s="4" t="s">
        <v>92</v>
      </c>
      <c r="E355" s="26">
        <f>E356</f>
        <v>73947800</v>
      </c>
      <c r="F355" s="26">
        <f>F356</f>
        <v>73947800</v>
      </c>
      <c r="G355" s="352">
        <f>G356</f>
        <v>73947800</v>
      </c>
    </row>
    <row r="356" spans="1:7" s="88" customFormat="1" ht="17.25" customHeight="1">
      <c r="A356" s="7" t="s">
        <v>77</v>
      </c>
      <c r="B356" s="7" t="s">
        <v>11</v>
      </c>
      <c r="C356" s="10">
        <v>610</v>
      </c>
      <c r="D356" s="138" t="s">
        <v>145</v>
      </c>
      <c r="E356" s="26">
        <v>73947800</v>
      </c>
      <c r="F356" s="26">
        <v>73947800</v>
      </c>
      <c r="G356" s="32">
        <v>73947800</v>
      </c>
    </row>
    <row r="357" spans="1:7" s="159" customFormat="1" ht="75">
      <c r="A357" s="132" t="s">
        <v>77</v>
      </c>
      <c r="B357" s="145" t="s">
        <v>504</v>
      </c>
      <c r="C357" s="54"/>
      <c r="D357" s="142" t="s">
        <v>480</v>
      </c>
      <c r="E357" s="55">
        <f>E358</f>
        <v>3828500</v>
      </c>
      <c r="F357" s="139">
        <f>F358</f>
        <v>3828500</v>
      </c>
      <c r="G357" s="140">
        <f>G358</f>
        <v>3701700</v>
      </c>
    </row>
    <row r="358" spans="1:7" s="159" customFormat="1">
      <c r="A358" s="137" t="s">
        <v>77</v>
      </c>
      <c r="B358" s="145" t="s">
        <v>504</v>
      </c>
      <c r="C358" s="54">
        <v>610</v>
      </c>
      <c r="D358" s="138" t="s">
        <v>145</v>
      </c>
      <c r="E358" s="55">
        <v>3828500</v>
      </c>
      <c r="F358" s="139">
        <v>3828500</v>
      </c>
      <c r="G358" s="140">
        <v>3701700</v>
      </c>
    </row>
    <row r="359" spans="1:7" s="159" customFormat="1" ht="90" customHeight="1">
      <c r="A359" s="145" t="s">
        <v>77</v>
      </c>
      <c r="B359" s="145" t="s">
        <v>503</v>
      </c>
      <c r="C359" s="54"/>
      <c r="D359" s="161" t="s">
        <v>564</v>
      </c>
      <c r="E359" s="55">
        <f>E360</f>
        <v>4827000</v>
      </c>
      <c r="F359" s="146">
        <f>F360</f>
        <v>4827000</v>
      </c>
      <c r="G359" s="147">
        <f>G360</f>
        <v>4827000</v>
      </c>
    </row>
    <row r="360" spans="1:7" s="159" customFormat="1">
      <c r="A360" s="145" t="s">
        <v>77</v>
      </c>
      <c r="B360" s="145" t="s">
        <v>503</v>
      </c>
      <c r="C360" s="319">
        <v>610</v>
      </c>
      <c r="D360" s="138" t="s">
        <v>145</v>
      </c>
      <c r="E360" s="165">
        <v>4827000</v>
      </c>
      <c r="F360" s="176">
        <v>4827000</v>
      </c>
      <c r="G360" s="76">
        <v>4827000</v>
      </c>
    </row>
    <row r="361" spans="1:7" s="551" customFormat="1" ht="90">
      <c r="A361" s="560" t="s">
        <v>77</v>
      </c>
      <c r="B361" s="560" t="s">
        <v>763</v>
      </c>
      <c r="C361" s="558"/>
      <c r="D361" s="559" t="s">
        <v>764</v>
      </c>
      <c r="E361" s="555">
        <f>E362</f>
        <v>228500</v>
      </c>
      <c r="F361" s="555">
        <f>F362</f>
        <v>675700</v>
      </c>
      <c r="G361" s="555">
        <f>G362</f>
        <v>675700</v>
      </c>
    </row>
    <row r="362" spans="1:7" s="551" customFormat="1">
      <c r="A362" s="560" t="s">
        <v>77</v>
      </c>
      <c r="B362" s="560" t="s">
        <v>763</v>
      </c>
      <c r="C362" s="558">
        <v>610</v>
      </c>
      <c r="D362" s="559" t="s">
        <v>145</v>
      </c>
      <c r="E362" s="555">
        <v>228500</v>
      </c>
      <c r="F362" s="555">
        <v>675700</v>
      </c>
      <c r="G362" s="555">
        <v>675700</v>
      </c>
    </row>
    <row r="363" spans="1:7" s="159" customFormat="1" ht="74.25" customHeight="1">
      <c r="A363" s="7" t="s">
        <v>77</v>
      </c>
      <c r="B363" s="7" t="s">
        <v>201</v>
      </c>
      <c r="C363" s="235"/>
      <c r="D363" s="541" t="s">
        <v>514</v>
      </c>
      <c r="E363" s="208">
        <f>E364+E366+E368+E370+E372</f>
        <v>34442800</v>
      </c>
      <c r="F363" s="208">
        <f t="shared" ref="F363:G363" si="71">F364+F366+F368+F370+F372</f>
        <v>28286735</v>
      </c>
      <c r="G363" s="561">
        <f t="shared" si="71"/>
        <v>26914270</v>
      </c>
    </row>
    <row r="364" spans="1:7" s="159" customFormat="1" ht="30">
      <c r="A364" s="7" t="s">
        <v>77</v>
      </c>
      <c r="B364" s="7" t="s">
        <v>318</v>
      </c>
      <c r="C364" s="10"/>
      <c r="D364" s="4" t="s">
        <v>104</v>
      </c>
      <c r="E364" s="175">
        <f>E365</f>
        <v>28707377</v>
      </c>
      <c r="F364" s="175">
        <f>F365</f>
        <v>21873962</v>
      </c>
      <c r="G364" s="75">
        <f>G365</f>
        <v>20501497</v>
      </c>
    </row>
    <row r="365" spans="1:7" s="159" customFormat="1" ht="53.25" customHeight="1">
      <c r="A365" s="7" t="s">
        <v>77</v>
      </c>
      <c r="B365" s="7" t="s">
        <v>318</v>
      </c>
      <c r="C365" s="10">
        <v>610</v>
      </c>
      <c r="D365" s="4" t="s">
        <v>145</v>
      </c>
      <c r="E365" s="386">
        <v>28707377</v>
      </c>
      <c r="F365" s="26">
        <v>21873962</v>
      </c>
      <c r="G365" s="32">
        <v>20501497</v>
      </c>
    </row>
    <row r="366" spans="1:7" s="159" customFormat="1" ht="120">
      <c r="A366" s="7" t="s">
        <v>77</v>
      </c>
      <c r="B366" s="7" t="s">
        <v>319</v>
      </c>
      <c r="C366" s="10"/>
      <c r="D366" s="4" t="s">
        <v>384</v>
      </c>
      <c r="E366" s="26">
        <f>E367</f>
        <v>4274223</v>
      </c>
      <c r="F366" s="26">
        <f>F367</f>
        <v>4952773</v>
      </c>
      <c r="G366" s="32">
        <f>G367</f>
        <v>4952773</v>
      </c>
    </row>
    <row r="367" spans="1:7" s="159" customFormat="1" ht="46.5" customHeight="1">
      <c r="A367" s="7" t="s">
        <v>77</v>
      </c>
      <c r="B367" s="7" t="s">
        <v>319</v>
      </c>
      <c r="C367" s="10">
        <v>610</v>
      </c>
      <c r="D367" s="376" t="s">
        <v>145</v>
      </c>
      <c r="E367" s="383">
        <v>4274223</v>
      </c>
      <c r="F367" s="383">
        <v>4952773</v>
      </c>
      <c r="G367" s="369">
        <v>4952773</v>
      </c>
    </row>
    <row r="368" spans="1:7" s="159" customFormat="1" ht="120">
      <c r="A368" s="391" t="s">
        <v>77</v>
      </c>
      <c r="B368" s="391" t="s">
        <v>653</v>
      </c>
      <c r="C368" s="54"/>
      <c r="D368" s="390" t="s">
        <v>652</v>
      </c>
      <c r="E368" s="378">
        <f>E369</f>
        <v>1341200</v>
      </c>
      <c r="F368" s="378">
        <f>F369</f>
        <v>1341200</v>
      </c>
      <c r="G368" s="378">
        <f>G369</f>
        <v>1341200</v>
      </c>
    </row>
    <row r="369" spans="1:7" s="159" customFormat="1" ht="27.75" customHeight="1">
      <c r="A369" s="391" t="s">
        <v>77</v>
      </c>
      <c r="B369" s="391" t="s">
        <v>653</v>
      </c>
      <c r="C369" s="54">
        <v>610</v>
      </c>
      <c r="D369" s="390" t="s">
        <v>145</v>
      </c>
      <c r="E369" s="378">
        <v>1341200</v>
      </c>
      <c r="F369" s="378">
        <v>1341200</v>
      </c>
      <c r="G369" s="378">
        <v>1341200</v>
      </c>
    </row>
    <row r="370" spans="1:7" s="159" customFormat="1" ht="45">
      <c r="A370" s="391" t="s">
        <v>77</v>
      </c>
      <c r="B370" s="391" t="s">
        <v>656</v>
      </c>
      <c r="C370" s="54"/>
      <c r="D370" s="393" t="s">
        <v>654</v>
      </c>
      <c r="E370" s="208">
        <f>E371</f>
        <v>97800</v>
      </c>
      <c r="F370" s="208">
        <f>F371</f>
        <v>97800</v>
      </c>
      <c r="G370" s="392">
        <f>G371</f>
        <v>97800</v>
      </c>
    </row>
    <row r="371" spans="1:7" s="159" customFormat="1" ht="73.5" customHeight="1">
      <c r="A371" s="391" t="s">
        <v>77</v>
      </c>
      <c r="B371" s="391" t="s">
        <v>656</v>
      </c>
      <c r="C371" s="54"/>
      <c r="D371" s="393" t="s">
        <v>145</v>
      </c>
      <c r="E371" s="208">
        <v>97800</v>
      </c>
      <c r="F371" s="208">
        <v>97800</v>
      </c>
      <c r="G371" s="392">
        <v>97800</v>
      </c>
    </row>
    <row r="372" spans="1:7" s="159" customFormat="1" ht="45">
      <c r="A372" s="391" t="s">
        <v>77</v>
      </c>
      <c r="B372" s="391" t="s">
        <v>657</v>
      </c>
      <c r="C372" s="54"/>
      <c r="D372" s="393" t="s">
        <v>655</v>
      </c>
      <c r="E372" s="208">
        <f>E373</f>
        <v>22200</v>
      </c>
      <c r="F372" s="208">
        <f>F373</f>
        <v>21000</v>
      </c>
      <c r="G372" s="392">
        <f>G373</f>
        <v>21000</v>
      </c>
    </row>
    <row r="373" spans="1:7" s="360" customFormat="1">
      <c r="A373" s="391" t="s">
        <v>77</v>
      </c>
      <c r="B373" s="391" t="s">
        <v>657</v>
      </c>
      <c r="C373" s="54"/>
      <c r="D373" s="393" t="s">
        <v>145</v>
      </c>
      <c r="E373" s="208">
        <v>22200</v>
      </c>
      <c r="F373" s="208">
        <v>21000</v>
      </c>
      <c r="G373" s="392">
        <v>21000</v>
      </c>
    </row>
    <row r="374" spans="1:7" s="427" customFormat="1" ht="30">
      <c r="A374" s="402" t="s">
        <v>77</v>
      </c>
      <c r="B374" s="402" t="s">
        <v>693</v>
      </c>
      <c r="C374" s="54"/>
      <c r="D374" s="431" t="s">
        <v>690</v>
      </c>
      <c r="E374" s="208">
        <f>E375</f>
        <v>881627</v>
      </c>
      <c r="F374" s="208">
        <v>0</v>
      </c>
      <c r="G374" s="429">
        <v>0</v>
      </c>
    </row>
    <row r="375" spans="1:7" s="427" customFormat="1" ht="45">
      <c r="A375" s="432" t="s">
        <v>77</v>
      </c>
      <c r="B375" s="402" t="s">
        <v>694</v>
      </c>
      <c r="C375" s="54"/>
      <c r="D375" s="431" t="s">
        <v>691</v>
      </c>
      <c r="E375" s="208">
        <f>E376+E378+E380</f>
        <v>881627</v>
      </c>
      <c r="F375" s="208">
        <v>0</v>
      </c>
      <c r="G375" s="429">
        <v>0</v>
      </c>
    </row>
    <row r="376" spans="1:7" s="427" customFormat="1" ht="60">
      <c r="A376" s="432" t="s">
        <v>77</v>
      </c>
      <c r="B376" s="402" t="s">
        <v>695</v>
      </c>
      <c r="C376" s="54"/>
      <c r="D376" s="431" t="s">
        <v>692</v>
      </c>
      <c r="E376" s="208">
        <f>E377</f>
        <v>12000</v>
      </c>
      <c r="F376" s="208">
        <v>0</v>
      </c>
      <c r="G376" s="429">
        <v>0</v>
      </c>
    </row>
    <row r="377" spans="1:7" s="427" customFormat="1">
      <c r="A377" s="402" t="s">
        <v>77</v>
      </c>
      <c r="B377" s="432" t="s">
        <v>695</v>
      </c>
      <c r="C377" s="54">
        <v>610</v>
      </c>
      <c r="D377" s="431" t="s">
        <v>145</v>
      </c>
      <c r="E377" s="208">
        <v>12000</v>
      </c>
      <c r="F377" s="208">
        <v>0</v>
      </c>
      <c r="G377" s="429">
        <v>0</v>
      </c>
    </row>
    <row r="378" spans="1:7" s="501" customFormat="1" ht="60">
      <c r="A378" s="511" t="s">
        <v>77</v>
      </c>
      <c r="B378" s="511" t="s">
        <v>743</v>
      </c>
      <c r="C378" s="509"/>
      <c r="D378" s="510" t="s">
        <v>744</v>
      </c>
      <c r="E378" s="208">
        <f>E379</f>
        <v>116500</v>
      </c>
      <c r="F378" s="208">
        <v>0</v>
      </c>
      <c r="G378" s="507">
        <v>0</v>
      </c>
    </row>
    <row r="379" spans="1:7" s="501" customFormat="1">
      <c r="A379" s="511" t="s">
        <v>77</v>
      </c>
      <c r="B379" s="511" t="s">
        <v>743</v>
      </c>
      <c r="C379" s="509">
        <v>610</v>
      </c>
      <c r="D379" s="510" t="s">
        <v>145</v>
      </c>
      <c r="E379" s="208">
        <v>116500</v>
      </c>
      <c r="F379" s="208">
        <v>0</v>
      </c>
      <c r="G379" s="507">
        <v>0</v>
      </c>
    </row>
    <row r="380" spans="1:7" s="508" customFormat="1" ht="30">
      <c r="A380" s="511" t="s">
        <v>77</v>
      </c>
      <c r="B380" s="516" t="s">
        <v>745</v>
      </c>
      <c r="C380" s="514"/>
      <c r="D380" s="515" t="s">
        <v>746</v>
      </c>
      <c r="E380" s="208">
        <f>E381</f>
        <v>753127</v>
      </c>
      <c r="F380" s="208">
        <v>0</v>
      </c>
      <c r="G380" s="512">
        <v>0</v>
      </c>
    </row>
    <row r="381" spans="1:7" s="508" customFormat="1">
      <c r="A381" s="511" t="s">
        <v>77</v>
      </c>
      <c r="B381" s="516" t="s">
        <v>745</v>
      </c>
      <c r="C381" s="514">
        <v>610</v>
      </c>
      <c r="D381" s="515" t="s">
        <v>145</v>
      </c>
      <c r="E381" s="208">
        <v>753127</v>
      </c>
      <c r="F381" s="208">
        <v>0</v>
      </c>
      <c r="G381" s="512">
        <v>0</v>
      </c>
    </row>
    <row r="382" spans="1:7" s="513" customFormat="1" ht="45">
      <c r="A382" s="511" t="s">
        <v>77</v>
      </c>
      <c r="B382" s="519">
        <v>9900000000</v>
      </c>
      <c r="C382" s="519"/>
      <c r="D382" s="520" t="s">
        <v>417</v>
      </c>
      <c r="E382" s="208">
        <f>E383</f>
        <v>382300</v>
      </c>
      <c r="F382" s="208">
        <v>0</v>
      </c>
      <c r="G382" s="517">
        <v>0</v>
      </c>
    </row>
    <row r="383" spans="1:7" s="513" customFormat="1" ht="60">
      <c r="A383" s="511" t="s">
        <v>77</v>
      </c>
      <c r="B383" s="519">
        <v>9930000000</v>
      </c>
      <c r="C383" s="519"/>
      <c r="D383" s="520" t="s">
        <v>738</v>
      </c>
      <c r="E383" s="208">
        <f>E384</f>
        <v>382300</v>
      </c>
      <c r="F383" s="208">
        <v>0</v>
      </c>
      <c r="G383" s="517">
        <v>0</v>
      </c>
    </row>
    <row r="384" spans="1:7" s="513" customFormat="1" ht="60">
      <c r="A384" s="511" t="s">
        <v>77</v>
      </c>
      <c r="B384" s="519">
        <v>9930010920</v>
      </c>
      <c r="C384" s="519"/>
      <c r="D384" s="520" t="s">
        <v>739</v>
      </c>
      <c r="E384" s="208">
        <f>E385</f>
        <v>382300</v>
      </c>
      <c r="F384" s="208">
        <v>0</v>
      </c>
      <c r="G384" s="517">
        <v>0</v>
      </c>
    </row>
    <row r="385" spans="1:7" s="513" customFormat="1">
      <c r="A385" s="511" t="s">
        <v>77</v>
      </c>
      <c r="B385" s="521" t="s">
        <v>742</v>
      </c>
      <c r="C385" s="519">
        <v>610</v>
      </c>
      <c r="D385" s="520" t="s">
        <v>145</v>
      </c>
      <c r="E385" s="208">
        <v>382300</v>
      </c>
      <c r="F385" s="208">
        <v>0</v>
      </c>
      <c r="G385" s="517">
        <v>0</v>
      </c>
    </row>
    <row r="386" spans="1:7" s="360" customFormat="1" ht="58.5" customHeight="1">
      <c r="A386" s="7" t="s">
        <v>246</v>
      </c>
      <c r="B386" s="7"/>
      <c r="C386" s="10"/>
      <c r="D386" s="198" t="s">
        <v>247</v>
      </c>
      <c r="E386" s="208">
        <f>E387+E399+E416</f>
        <v>16528931</v>
      </c>
      <c r="F386" s="208">
        <f t="shared" ref="F386:G386" si="72">F387+F399</f>
        <v>16496015</v>
      </c>
      <c r="G386" s="214">
        <f t="shared" si="72"/>
        <v>16226015</v>
      </c>
    </row>
    <row r="387" spans="1:7" s="389" customFormat="1" ht="75">
      <c r="A387" s="7" t="s">
        <v>246</v>
      </c>
      <c r="B387" s="28" t="s">
        <v>156</v>
      </c>
      <c r="C387" s="29"/>
      <c r="D387" s="187" t="s">
        <v>603</v>
      </c>
      <c r="E387" s="202">
        <f>E388</f>
        <v>7929429</v>
      </c>
      <c r="F387" s="203">
        <f>F388</f>
        <v>8213441</v>
      </c>
      <c r="G387" s="204">
        <f>G388</f>
        <v>8213441</v>
      </c>
    </row>
    <row r="388" spans="1:7" s="389" customFormat="1" ht="30">
      <c r="A388" s="7" t="s">
        <v>246</v>
      </c>
      <c r="B388" s="28" t="s">
        <v>157</v>
      </c>
      <c r="C388" s="29"/>
      <c r="D388" s="187" t="s">
        <v>79</v>
      </c>
      <c r="E388" s="205">
        <f>E389+E394</f>
        <v>7929429</v>
      </c>
      <c r="F388" s="206">
        <f>F389+F394</f>
        <v>8213441</v>
      </c>
      <c r="G388" s="207">
        <f>G389+G394</f>
        <v>8213441</v>
      </c>
    </row>
    <row r="389" spans="1:7" s="389" customFormat="1" ht="30">
      <c r="A389" s="7" t="s">
        <v>246</v>
      </c>
      <c r="B389" s="28" t="s">
        <v>197</v>
      </c>
      <c r="C389" s="29"/>
      <c r="D389" s="20" t="s">
        <v>198</v>
      </c>
      <c r="E389" s="189">
        <f>E390+E392</f>
        <v>6235429</v>
      </c>
      <c r="F389" s="189">
        <f t="shared" ref="F389:G389" si="73">F390+F392</f>
        <v>6499441</v>
      </c>
      <c r="G389" s="189">
        <f t="shared" si="73"/>
        <v>6519441</v>
      </c>
    </row>
    <row r="390" spans="1:7" s="389" customFormat="1" ht="45">
      <c r="A390" s="7" t="s">
        <v>246</v>
      </c>
      <c r="B390" s="28" t="s">
        <v>320</v>
      </c>
      <c r="C390" s="29"/>
      <c r="D390" s="31" t="s">
        <v>80</v>
      </c>
      <c r="E390" s="200">
        <f t="shared" ref="E390:G390" si="74">E391</f>
        <v>6200869</v>
      </c>
      <c r="F390" s="200">
        <f t="shared" si="74"/>
        <v>6484881</v>
      </c>
      <c r="G390" s="201">
        <f t="shared" si="74"/>
        <v>6484881</v>
      </c>
    </row>
    <row r="391" spans="1:7" s="143" customFormat="1" ht="46.5" customHeight="1">
      <c r="A391" s="7" t="s">
        <v>246</v>
      </c>
      <c r="B391" s="28" t="s">
        <v>320</v>
      </c>
      <c r="C391" s="29">
        <v>610</v>
      </c>
      <c r="D391" s="74" t="s">
        <v>145</v>
      </c>
      <c r="E391" s="30">
        <v>6200869</v>
      </c>
      <c r="F391" s="30">
        <v>6484881</v>
      </c>
      <c r="G391" s="33">
        <v>6484881</v>
      </c>
    </row>
    <row r="392" spans="1:7" s="124" customFormat="1" ht="95.25" customHeight="1">
      <c r="A392" s="7" t="s">
        <v>246</v>
      </c>
      <c r="B392" s="28" t="s">
        <v>392</v>
      </c>
      <c r="C392" s="73"/>
      <c r="D392" s="31" t="s">
        <v>559</v>
      </c>
      <c r="E392" s="70">
        <f>E393</f>
        <v>34560</v>
      </c>
      <c r="F392" s="30">
        <f>F393</f>
        <v>14560</v>
      </c>
      <c r="G392" s="33">
        <f>G393</f>
        <v>34560</v>
      </c>
    </row>
    <row r="393" spans="1:7" s="89" customFormat="1">
      <c r="A393" s="7" t="s">
        <v>246</v>
      </c>
      <c r="B393" s="28" t="s">
        <v>392</v>
      </c>
      <c r="C393" s="73">
        <v>610</v>
      </c>
      <c r="D393" s="74" t="s">
        <v>145</v>
      </c>
      <c r="E393" s="337">
        <v>34560</v>
      </c>
      <c r="F393" s="199">
        <v>14560</v>
      </c>
      <c r="G393" s="179">
        <v>34560</v>
      </c>
    </row>
    <row r="394" spans="1:7" s="89" customFormat="1" ht="30">
      <c r="A394" s="7" t="s">
        <v>246</v>
      </c>
      <c r="B394" s="7" t="s">
        <v>389</v>
      </c>
      <c r="C394" s="68"/>
      <c r="D394" s="394" t="s">
        <v>391</v>
      </c>
      <c r="E394" s="275">
        <f>E395+E397</f>
        <v>1694000</v>
      </c>
      <c r="F394" s="275">
        <f t="shared" ref="F394:G394" si="75">F395+F397</f>
        <v>1714000</v>
      </c>
      <c r="G394" s="275">
        <f t="shared" si="75"/>
        <v>1694000</v>
      </c>
    </row>
    <row r="395" spans="1:7" s="89" customFormat="1" ht="60">
      <c r="A395" s="7" t="s">
        <v>246</v>
      </c>
      <c r="B395" s="7" t="s">
        <v>390</v>
      </c>
      <c r="C395" s="68"/>
      <c r="D395" s="387" t="s">
        <v>560</v>
      </c>
      <c r="E395" s="388">
        <f>E396</f>
        <v>1694000</v>
      </c>
      <c r="F395" s="200">
        <f>F396</f>
        <v>1694000</v>
      </c>
      <c r="G395" s="201">
        <f>G396</f>
        <v>1694000</v>
      </c>
    </row>
    <row r="396" spans="1:7" s="130" customFormat="1">
      <c r="A396" s="7" t="s">
        <v>246</v>
      </c>
      <c r="B396" s="7" t="s">
        <v>390</v>
      </c>
      <c r="C396" s="68">
        <v>610</v>
      </c>
      <c r="D396" s="16" t="s">
        <v>145</v>
      </c>
      <c r="E396" s="70">
        <v>1694000</v>
      </c>
      <c r="F396" s="30">
        <v>1694000</v>
      </c>
      <c r="G396" s="33">
        <v>1694000</v>
      </c>
    </row>
    <row r="397" spans="1:7" s="78" customFormat="1" ht="29.25" customHeight="1">
      <c r="A397" s="345" t="s">
        <v>246</v>
      </c>
      <c r="B397" s="345" t="s">
        <v>638</v>
      </c>
      <c r="C397" s="350"/>
      <c r="D397" s="377" t="s">
        <v>639</v>
      </c>
      <c r="E397" s="337">
        <f>E398</f>
        <v>0</v>
      </c>
      <c r="F397" s="199">
        <f>F398</f>
        <v>20000</v>
      </c>
      <c r="G397" s="179">
        <v>0</v>
      </c>
    </row>
    <row r="398" spans="1:7" s="78" customFormat="1">
      <c r="A398" s="345" t="s">
        <v>246</v>
      </c>
      <c r="B398" s="345" t="s">
        <v>638</v>
      </c>
      <c r="C398" s="350">
        <v>610</v>
      </c>
      <c r="D398" s="347" t="s">
        <v>145</v>
      </c>
      <c r="E398" s="337">
        <v>0</v>
      </c>
      <c r="F398" s="199">
        <v>20000</v>
      </c>
      <c r="G398" s="179">
        <v>0</v>
      </c>
    </row>
    <row r="399" spans="1:7" s="63" customFormat="1" ht="75">
      <c r="A399" s="7" t="s">
        <v>246</v>
      </c>
      <c r="B399" s="28" t="s">
        <v>153</v>
      </c>
      <c r="C399" s="29"/>
      <c r="D399" s="346" t="s">
        <v>604</v>
      </c>
      <c r="E399" s="199">
        <f>E400+E412</f>
        <v>8575202</v>
      </c>
      <c r="F399" s="199">
        <f t="shared" ref="F399:G399" si="76">F400</f>
        <v>8282574</v>
      </c>
      <c r="G399" s="275">
        <f t="shared" si="76"/>
        <v>8012574</v>
      </c>
    </row>
    <row r="400" spans="1:7" s="63" customFormat="1" ht="30">
      <c r="A400" s="7" t="s">
        <v>246</v>
      </c>
      <c r="B400" s="28" t="s">
        <v>159</v>
      </c>
      <c r="C400" s="29"/>
      <c r="D400" s="187" t="s">
        <v>105</v>
      </c>
      <c r="E400" s="189">
        <f>E401+E406+E409</f>
        <v>8475202</v>
      </c>
      <c r="F400" s="189">
        <f t="shared" ref="F400:G400" si="77">F401+F406+F409</f>
        <v>8282574</v>
      </c>
      <c r="G400" s="275">
        <f t="shared" si="77"/>
        <v>8012574</v>
      </c>
    </row>
    <row r="401" spans="1:7" s="63" customFormat="1" ht="45">
      <c r="A401" s="7" t="s">
        <v>246</v>
      </c>
      <c r="B401" s="28" t="s">
        <v>202</v>
      </c>
      <c r="C401" s="29"/>
      <c r="D401" s="20" t="s">
        <v>203</v>
      </c>
      <c r="E401" s="189">
        <f>E402+E404</f>
        <v>4875196</v>
      </c>
      <c r="F401" s="189">
        <f t="shared" ref="F401:G401" si="78">F402+F404</f>
        <v>4682568</v>
      </c>
      <c r="G401" s="275">
        <f t="shared" si="78"/>
        <v>4412568</v>
      </c>
    </row>
    <row r="402" spans="1:7" s="343" customFormat="1" ht="30">
      <c r="A402" s="7" t="s">
        <v>246</v>
      </c>
      <c r="B402" s="28" t="s">
        <v>321</v>
      </c>
      <c r="C402" s="29"/>
      <c r="D402" s="31" t="s">
        <v>434</v>
      </c>
      <c r="E402" s="200">
        <f t="shared" ref="E402:G402" si="79">E403</f>
        <v>4836556</v>
      </c>
      <c r="F402" s="200">
        <f t="shared" si="79"/>
        <v>4643928</v>
      </c>
      <c r="G402" s="201">
        <f t="shared" si="79"/>
        <v>4373928</v>
      </c>
    </row>
    <row r="403" spans="1:7" s="343" customFormat="1">
      <c r="A403" s="7" t="s">
        <v>246</v>
      </c>
      <c r="B403" s="28" t="s">
        <v>321</v>
      </c>
      <c r="C403" s="29">
        <v>610</v>
      </c>
      <c r="D403" s="31" t="s">
        <v>145</v>
      </c>
      <c r="E403" s="30">
        <v>4836556</v>
      </c>
      <c r="F403" s="30">
        <v>4643928</v>
      </c>
      <c r="G403" s="33">
        <v>4373928</v>
      </c>
    </row>
    <row r="404" spans="1:7" s="63" customFormat="1" ht="75">
      <c r="A404" s="7" t="s">
        <v>246</v>
      </c>
      <c r="B404" s="28" t="s">
        <v>388</v>
      </c>
      <c r="C404" s="29"/>
      <c r="D404" s="31" t="s">
        <v>559</v>
      </c>
      <c r="E404" s="30">
        <f>E405</f>
        <v>38640</v>
      </c>
      <c r="F404" s="30">
        <f>F405</f>
        <v>38640</v>
      </c>
      <c r="G404" s="33">
        <f>G405</f>
        <v>38640</v>
      </c>
    </row>
    <row r="405" spans="1:7">
      <c r="A405" s="7" t="s">
        <v>246</v>
      </c>
      <c r="B405" s="28" t="s">
        <v>388</v>
      </c>
      <c r="C405" s="29">
        <v>610</v>
      </c>
      <c r="D405" s="31" t="s">
        <v>145</v>
      </c>
      <c r="E405" s="30">
        <v>38640</v>
      </c>
      <c r="F405" s="30">
        <v>38640</v>
      </c>
      <c r="G405" s="33">
        <v>38640</v>
      </c>
    </row>
    <row r="406" spans="1:7" ht="60">
      <c r="A406" s="7" t="s">
        <v>246</v>
      </c>
      <c r="B406" s="28" t="s">
        <v>385</v>
      </c>
      <c r="C406" s="29"/>
      <c r="D406" s="31" t="s">
        <v>386</v>
      </c>
      <c r="E406" s="30">
        <f t="shared" ref="E406:G407" si="80">E407</f>
        <v>1893400</v>
      </c>
      <c r="F406" s="30">
        <f t="shared" si="80"/>
        <v>1893400</v>
      </c>
      <c r="G406" s="33">
        <f t="shared" si="80"/>
        <v>1893400</v>
      </c>
    </row>
    <row r="407" spans="1:7" ht="60">
      <c r="A407" s="7" t="s">
        <v>246</v>
      </c>
      <c r="B407" s="28" t="s">
        <v>387</v>
      </c>
      <c r="C407" s="29"/>
      <c r="D407" s="31" t="s">
        <v>560</v>
      </c>
      <c r="E407" s="199">
        <f t="shared" si="80"/>
        <v>1893400</v>
      </c>
      <c r="F407" s="199">
        <f t="shared" si="80"/>
        <v>1893400</v>
      </c>
      <c r="G407" s="179">
        <f t="shared" si="80"/>
        <v>1893400</v>
      </c>
    </row>
    <row r="408" spans="1:7" s="93" customFormat="1">
      <c r="A408" s="7" t="s">
        <v>246</v>
      </c>
      <c r="B408" s="28" t="s">
        <v>387</v>
      </c>
      <c r="C408" s="301">
        <v>610</v>
      </c>
      <c r="D408" s="300" t="s">
        <v>145</v>
      </c>
      <c r="E408" s="299">
        <v>1893400</v>
      </c>
      <c r="F408" s="275">
        <v>1893400</v>
      </c>
      <c r="G408" s="275">
        <v>1893400</v>
      </c>
    </row>
    <row r="409" spans="1:7" s="93" customFormat="1" ht="80.25" customHeight="1">
      <c r="A409" s="306" t="s">
        <v>246</v>
      </c>
      <c r="B409" s="302" t="s">
        <v>640</v>
      </c>
      <c r="C409" s="298"/>
      <c r="D409" s="357" t="s">
        <v>641</v>
      </c>
      <c r="E409" s="275">
        <f t="shared" ref="E409:G410" si="81">E410</f>
        <v>1706606</v>
      </c>
      <c r="F409" s="189">
        <f t="shared" si="81"/>
        <v>1706606</v>
      </c>
      <c r="G409" s="275">
        <f t="shared" si="81"/>
        <v>1706606</v>
      </c>
    </row>
    <row r="410" spans="1:7" s="93" customFormat="1" ht="45">
      <c r="A410" s="306" t="s">
        <v>246</v>
      </c>
      <c r="B410" s="302" t="s">
        <v>642</v>
      </c>
      <c r="C410" s="298"/>
      <c r="D410" s="357" t="s">
        <v>648</v>
      </c>
      <c r="E410" s="275">
        <f t="shared" si="81"/>
        <v>1706606</v>
      </c>
      <c r="F410" s="189">
        <f t="shared" si="81"/>
        <v>1706606</v>
      </c>
      <c r="G410" s="275">
        <f t="shared" si="81"/>
        <v>1706606</v>
      </c>
    </row>
    <row r="411" spans="1:7" s="93" customFormat="1" ht="79.5" customHeight="1">
      <c r="A411" s="523" t="s">
        <v>246</v>
      </c>
      <c r="B411" s="485" t="s">
        <v>642</v>
      </c>
      <c r="C411" s="484">
        <v>610</v>
      </c>
      <c r="D411" s="482" t="s">
        <v>145</v>
      </c>
      <c r="E411" s="299">
        <v>1706606</v>
      </c>
      <c r="F411" s="483">
        <v>1706606</v>
      </c>
      <c r="G411" s="299">
        <v>1706606</v>
      </c>
    </row>
    <row r="412" spans="1:7" s="518" customFormat="1" ht="33" customHeight="1">
      <c r="A412" s="527" t="s">
        <v>246</v>
      </c>
      <c r="B412" s="521" t="s">
        <v>693</v>
      </c>
      <c r="C412" s="54"/>
      <c r="D412" s="520" t="s">
        <v>690</v>
      </c>
      <c r="E412" s="275">
        <f>E413</f>
        <v>100000</v>
      </c>
      <c r="F412" s="275">
        <v>0</v>
      </c>
      <c r="G412" s="275">
        <v>0</v>
      </c>
    </row>
    <row r="413" spans="1:7" s="518" customFormat="1" ht="33" customHeight="1">
      <c r="A413" s="527" t="s">
        <v>246</v>
      </c>
      <c r="B413" s="521" t="s">
        <v>694</v>
      </c>
      <c r="C413" s="54"/>
      <c r="D413" s="520" t="s">
        <v>691</v>
      </c>
      <c r="E413" s="275">
        <f>E414</f>
        <v>100000</v>
      </c>
      <c r="F413" s="275">
        <v>0</v>
      </c>
      <c r="G413" s="275">
        <v>0</v>
      </c>
    </row>
    <row r="414" spans="1:7" s="518" customFormat="1" ht="33" customHeight="1">
      <c r="A414" s="527" t="s">
        <v>246</v>
      </c>
      <c r="B414" s="526" t="s">
        <v>747</v>
      </c>
      <c r="C414" s="525"/>
      <c r="D414" s="528" t="s">
        <v>748</v>
      </c>
      <c r="E414" s="275">
        <f>E415</f>
        <v>100000</v>
      </c>
      <c r="F414" s="275">
        <v>0</v>
      </c>
      <c r="G414" s="275">
        <v>0</v>
      </c>
    </row>
    <row r="415" spans="1:7" s="518" customFormat="1" ht="33" customHeight="1">
      <c r="A415" s="527" t="s">
        <v>246</v>
      </c>
      <c r="B415" s="526" t="s">
        <v>747</v>
      </c>
      <c r="C415" s="525">
        <v>610</v>
      </c>
      <c r="D415" s="528" t="s">
        <v>145</v>
      </c>
      <c r="E415" s="275">
        <v>100000</v>
      </c>
      <c r="F415" s="275">
        <v>0</v>
      </c>
      <c r="G415" s="275">
        <v>0</v>
      </c>
    </row>
    <row r="416" spans="1:7" s="518" customFormat="1" ht="33" customHeight="1">
      <c r="A416" s="527" t="s">
        <v>246</v>
      </c>
      <c r="B416" s="530">
        <v>9900000000</v>
      </c>
      <c r="C416" s="530"/>
      <c r="D416" s="531" t="s">
        <v>417</v>
      </c>
      <c r="E416" s="275">
        <f>E417</f>
        <v>24300</v>
      </c>
      <c r="F416" s="275">
        <v>0</v>
      </c>
      <c r="G416" s="275">
        <v>0</v>
      </c>
    </row>
    <row r="417" spans="1:7" s="518" customFormat="1" ht="33" customHeight="1">
      <c r="A417" s="527" t="s">
        <v>246</v>
      </c>
      <c r="B417" s="530">
        <v>9930000000</v>
      </c>
      <c r="C417" s="530"/>
      <c r="D417" s="531" t="s">
        <v>738</v>
      </c>
      <c r="E417" s="275">
        <f>E418</f>
        <v>24300</v>
      </c>
      <c r="F417" s="275">
        <v>0</v>
      </c>
      <c r="G417" s="275">
        <v>0</v>
      </c>
    </row>
    <row r="418" spans="1:7" s="518" customFormat="1" ht="30.75" customHeight="1">
      <c r="A418" s="527" t="s">
        <v>246</v>
      </c>
      <c r="B418" s="530">
        <v>9930010920</v>
      </c>
      <c r="C418" s="530"/>
      <c r="D418" s="531" t="s">
        <v>739</v>
      </c>
      <c r="E418" s="275">
        <f>E419</f>
        <v>24300</v>
      </c>
      <c r="F418" s="275">
        <v>0</v>
      </c>
      <c r="G418" s="275">
        <v>0</v>
      </c>
    </row>
    <row r="419" spans="1:7" s="518" customFormat="1" ht="25.5" customHeight="1">
      <c r="A419" s="527" t="s">
        <v>246</v>
      </c>
      <c r="B419" s="532" t="s">
        <v>742</v>
      </c>
      <c r="C419" s="530">
        <v>610</v>
      </c>
      <c r="D419" s="531" t="s">
        <v>145</v>
      </c>
      <c r="E419" s="275">
        <v>24300</v>
      </c>
      <c r="F419" s="275">
        <v>0</v>
      </c>
      <c r="G419" s="275">
        <v>0</v>
      </c>
    </row>
    <row r="420" spans="1:7" s="96" customFormat="1" ht="48" customHeight="1">
      <c r="A420" s="522" t="s">
        <v>54</v>
      </c>
      <c r="B420" s="522"/>
      <c r="C420" s="235"/>
      <c r="D420" s="198" t="s">
        <v>263</v>
      </c>
      <c r="E420" s="208">
        <f>E421+E437+E466</f>
        <v>3225342.85</v>
      </c>
      <c r="F420" s="208">
        <f t="shared" ref="F420:G420" si="82">F421+F437+F466</f>
        <v>2312212</v>
      </c>
      <c r="G420" s="524">
        <f t="shared" si="82"/>
        <v>2312212</v>
      </c>
    </row>
    <row r="421" spans="1:7" ht="82.5" customHeight="1">
      <c r="A421" s="7" t="s">
        <v>54</v>
      </c>
      <c r="B421" s="7" t="s">
        <v>160</v>
      </c>
      <c r="C421" s="10"/>
      <c r="D421" s="312" t="s">
        <v>605</v>
      </c>
      <c r="E421" s="190">
        <f>E422</f>
        <v>189000</v>
      </c>
      <c r="F421" s="190">
        <f t="shared" ref="F421:G421" si="83">F422</f>
        <v>189000</v>
      </c>
      <c r="G421" s="365">
        <f t="shared" si="83"/>
        <v>189000</v>
      </c>
    </row>
    <row r="422" spans="1:7" s="13" customFormat="1" ht="106.9" customHeight="1">
      <c r="A422" s="7" t="s">
        <v>54</v>
      </c>
      <c r="B422" s="7" t="s">
        <v>161</v>
      </c>
      <c r="C422" s="10"/>
      <c r="D422" s="180" t="s">
        <v>55</v>
      </c>
      <c r="E422" s="192">
        <f>E423+E428</f>
        <v>189000</v>
      </c>
      <c r="F422" s="192">
        <f t="shared" ref="F422:G422" si="84">F423+F428</f>
        <v>189000</v>
      </c>
      <c r="G422" s="365">
        <f t="shared" si="84"/>
        <v>189000</v>
      </c>
    </row>
    <row r="423" spans="1:7" s="111" customFormat="1" ht="60" customHeight="1">
      <c r="A423" s="7" t="s">
        <v>54</v>
      </c>
      <c r="B423" s="7" t="s">
        <v>204</v>
      </c>
      <c r="C423" s="10"/>
      <c r="D423" s="23" t="s">
        <v>205</v>
      </c>
      <c r="E423" s="356">
        <f>E424+E426</f>
        <v>30000</v>
      </c>
      <c r="F423" s="356">
        <f t="shared" ref="F423:G423" si="85">F424+F426</f>
        <v>30000</v>
      </c>
      <c r="G423" s="356">
        <f t="shared" si="85"/>
        <v>30000</v>
      </c>
    </row>
    <row r="424" spans="1:7" s="307" customFormat="1" ht="60" customHeight="1">
      <c r="A424" s="7" t="s">
        <v>54</v>
      </c>
      <c r="B424" s="7" t="s">
        <v>322</v>
      </c>
      <c r="C424" s="10"/>
      <c r="D424" s="4" t="s">
        <v>162</v>
      </c>
      <c r="E424" s="175">
        <f>E425</f>
        <v>8000</v>
      </c>
      <c r="F424" s="175">
        <f>F425</f>
        <v>8000</v>
      </c>
      <c r="G424" s="75">
        <f>G425</f>
        <v>8000</v>
      </c>
    </row>
    <row r="425" spans="1:7" s="307" customFormat="1" ht="60" customHeight="1">
      <c r="A425" s="7" t="s">
        <v>54</v>
      </c>
      <c r="B425" s="7" t="s">
        <v>322</v>
      </c>
      <c r="C425" s="10">
        <v>240</v>
      </c>
      <c r="D425" s="4" t="s">
        <v>130</v>
      </c>
      <c r="E425" s="26">
        <v>8000</v>
      </c>
      <c r="F425" s="26">
        <v>8000</v>
      </c>
      <c r="G425" s="32">
        <v>8000</v>
      </c>
    </row>
    <row r="426" spans="1:7" s="307" customFormat="1" ht="60" customHeight="1">
      <c r="A426" s="7" t="s">
        <v>54</v>
      </c>
      <c r="B426" s="7" t="s">
        <v>323</v>
      </c>
      <c r="C426" s="10"/>
      <c r="D426" s="4" t="s">
        <v>409</v>
      </c>
      <c r="E426" s="26">
        <f>E427</f>
        <v>22000</v>
      </c>
      <c r="F426" s="26">
        <f>F427</f>
        <v>22000</v>
      </c>
      <c r="G426" s="32">
        <f>G427</f>
        <v>22000</v>
      </c>
    </row>
    <row r="427" spans="1:7" s="307" customFormat="1" ht="60" customHeight="1">
      <c r="A427" s="7" t="s">
        <v>54</v>
      </c>
      <c r="B427" s="7" t="s">
        <v>323</v>
      </c>
      <c r="C427" s="10">
        <v>240</v>
      </c>
      <c r="D427" s="4" t="s">
        <v>130</v>
      </c>
      <c r="E427" s="176">
        <v>22000</v>
      </c>
      <c r="F427" s="176">
        <v>22000</v>
      </c>
      <c r="G427" s="76">
        <v>22000</v>
      </c>
    </row>
    <row r="428" spans="1:7" s="307" customFormat="1" ht="60" customHeight="1">
      <c r="A428" s="7" t="s">
        <v>54</v>
      </c>
      <c r="B428" s="7" t="s">
        <v>206</v>
      </c>
      <c r="C428" s="10"/>
      <c r="D428" s="23" t="s">
        <v>207</v>
      </c>
      <c r="E428" s="192">
        <f>E429+E431+E433+E435</f>
        <v>159000</v>
      </c>
      <c r="F428" s="192">
        <f t="shared" ref="F428:G428" si="86">F429+F431+F433+F435</f>
        <v>159000</v>
      </c>
      <c r="G428" s="192">
        <f t="shared" si="86"/>
        <v>159000</v>
      </c>
    </row>
    <row r="429" spans="1:7" s="307" customFormat="1" ht="60" customHeight="1">
      <c r="A429" s="7" t="s">
        <v>54</v>
      </c>
      <c r="B429" s="7" t="s">
        <v>324</v>
      </c>
      <c r="C429" s="10"/>
      <c r="D429" s="4" t="s">
        <v>410</v>
      </c>
      <c r="E429" s="175">
        <f>E430</f>
        <v>13000</v>
      </c>
      <c r="F429" s="175">
        <f>F430</f>
        <v>13000</v>
      </c>
      <c r="G429" s="75">
        <f>G430</f>
        <v>13000</v>
      </c>
    </row>
    <row r="430" spans="1:7" s="307" customFormat="1" ht="60" customHeight="1">
      <c r="A430" s="7" t="s">
        <v>54</v>
      </c>
      <c r="B430" s="7" t="s">
        <v>324</v>
      </c>
      <c r="C430" s="10">
        <v>240</v>
      </c>
      <c r="D430" s="4" t="s">
        <v>130</v>
      </c>
      <c r="E430" s="26">
        <v>13000</v>
      </c>
      <c r="F430" s="26">
        <v>13000</v>
      </c>
      <c r="G430" s="32">
        <v>13000</v>
      </c>
    </row>
    <row r="431" spans="1:7" s="111" customFormat="1" ht="36" customHeight="1">
      <c r="A431" s="7" t="s">
        <v>54</v>
      </c>
      <c r="B431" s="7" t="s">
        <v>325</v>
      </c>
      <c r="C431" s="10"/>
      <c r="D431" s="144" t="s">
        <v>518</v>
      </c>
      <c r="E431" s="359">
        <f>E432</f>
        <v>30000</v>
      </c>
      <c r="F431" s="359">
        <f>F432</f>
        <v>30000</v>
      </c>
      <c r="G431" s="358">
        <f>G432</f>
        <v>30000</v>
      </c>
    </row>
    <row r="432" spans="1:7" s="111" customFormat="1" ht="60" customHeight="1">
      <c r="A432" s="7" t="s">
        <v>54</v>
      </c>
      <c r="B432" s="7" t="s">
        <v>325</v>
      </c>
      <c r="C432" s="10">
        <v>240</v>
      </c>
      <c r="D432" s="180" t="s">
        <v>130</v>
      </c>
      <c r="E432" s="356">
        <v>30000</v>
      </c>
      <c r="F432" s="356">
        <v>30000</v>
      </c>
      <c r="G432" s="356">
        <v>30000</v>
      </c>
    </row>
    <row r="433" spans="1:7" s="111" customFormat="1" ht="81" customHeight="1">
      <c r="A433" s="363" t="s">
        <v>54</v>
      </c>
      <c r="B433" s="363" t="s">
        <v>643</v>
      </c>
      <c r="C433" s="361"/>
      <c r="D433" s="362" t="s">
        <v>644</v>
      </c>
      <c r="E433" s="356">
        <f>E434</f>
        <v>40000</v>
      </c>
      <c r="F433" s="356">
        <f>F434</f>
        <v>40000</v>
      </c>
      <c r="G433" s="356">
        <f>G434</f>
        <v>40000</v>
      </c>
    </row>
    <row r="434" spans="1:7" s="111" customFormat="1" ht="16.5" customHeight="1">
      <c r="A434" s="363" t="s">
        <v>54</v>
      </c>
      <c r="B434" s="363" t="s">
        <v>643</v>
      </c>
      <c r="C434" s="361">
        <v>240</v>
      </c>
      <c r="D434" s="362" t="s">
        <v>3</v>
      </c>
      <c r="E434" s="356">
        <v>40000</v>
      </c>
      <c r="F434" s="356">
        <v>40000</v>
      </c>
      <c r="G434" s="356">
        <v>40000</v>
      </c>
    </row>
    <row r="435" spans="1:7" ht="30">
      <c r="A435" s="363" t="s">
        <v>54</v>
      </c>
      <c r="B435" s="363" t="s">
        <v>645</v>
      </c>
      <c r="C435" s="361"/>
      <c r="D435" s="542" t="s">
        <v>756</v>
      </c>
      <c r="E435" s="356">
        <f>E436</f>
        <v>76000</v>
      </c>
      <c r="F435" s="356">
        <f>F436</f>
        <v>76000</v>
      </c>
      <c r="G435" s="356">
        <f>G436</f>
        <v>76000</v>
      </c>
    </row>
    <row r="436" spans="1:7" ht="48.75" customHeight="1">
      <c r="A436" s="363" t="s">
        <v>54</v>
      </c>
      <c r="B436" s="363" t="s">
        <v>645</v>
      </c>
      <c r="C436" s="361">
        <v>110</v>
      </c>
      <c r="D436" s="544" t="s">
        <v>476</v>
      </c>
      <c r="E436" s="356">
        <v>76000</v>
      </c>
      <c r="F436" s="356">
        <v>76000</v>
      </c>
      <c r="G436" s="356">
        <v>76000</v>
      </c>
    </row>
    <row r="437" spans="1:7" ht="90">
      <c r="A437" s="7" t="s">
        <v>54</v>
      </c>
      <c r="B437" s="7" t="s">
        <v>135</v>
      </c>
      <c r="C437" s="34"/>
      <c r="D437" s="180" t="s">
        <v>602</v>
      </c>
      <c r="E437" s="192">
        <f>E438+E446+E457</f>
        <v>171000</v>
      </c>
      <c r="F437" s="192">
        <f t="shared" ref="F437:G437" si="87">F438+F446+F457</f>
        <v>157000</v>
      </c>
      <c r="G437" s="192">
        <f t="shared" si="87"/>
        <v>157000</v>
      </c>
    </row>
    <row r="438" spans="1:7" s="355" customFormat="1" ht="60">
      <c r="A438" s="221" t="s">
        <v>54</v>
      </c>
      <c r="B438" s="221" t="s">
        <v>144</v>
      </c>
      <c r="C438" s="10"/>
      <c r="D438" s="180" t="s">
        <v>420</v>
      </c>
      <c r="E438" s="225">
        <f>E439</f>
        <v>104000</v>
      </c>
      <c r="F438" s="365">
        <f t="shared" ref="F438:G438" si="88">F439</f>
        <v>90000</v>
      </c>
      <c r="G438" s="365">
        <f t="shared" si="88"/>
        <v>90000</v>
      </c>
    </row>
    <row r="439" spans="1:7" s="355" customFormat="1" ht="60">
      <c r="A439" s="221" t="s">
        <v>54</v>
      </c>
      <c r="B439" s="221" t="s">
        <v>191</v>
      </c>
      <c r="C439" s="10"/>
      <c r="D439" s="22" t="s">
        <v>421</v>
      </c>
      <c r="E439" s="225">
        <f>E440+E442+E444</f>
        <v>104000</v>
      </c>
      <c r="F439" s="378">
        <f t="shared" ref="F439:G439" si="89">F440+F442+F444</f>
        <v>90000</v>
      </c>
      <c r="G439" s="378">
        <f t="shared" si="89"/>
        <v>90000</v>
      </c>
    </row>
    <row r="440" spans="1:7" s="355" customFormat="1" ht="60">
      <c r="A440" s="221" t="s">
        <v>54</v>
      </c>
      <c r="B440" s="221" t="s">
        <v>294</v>
      </c>
      <c r="C440" s="10"/>
      <c r="D440" s="230" t="s">
        <v>422</v>
      </c>
      <c r="E440" s="225">
        <f>E441</f>
        <v>84000</v>
      </c>
      <c r="F440" s="225">
        <f>F441</f>
        <v>70000</v>
      </c>
      <c r="G440" s="225">
        <f>G441</f>
        <v>70000</v>
      </c>
    </row>
    <row r="441" spans="1:7" s="355" customFormat="1">
      <c r="A441" s="221" t="s">
        <v>54</v>
      </c>
      <c r="B441" s="221" t="s">
        <v>294</v>
      </c>
      <c r="C441" s="10">
        <v>610</v>
      </c>
      <c r="D441" s="180" t="s">
        <v>145</v>
      </c>
      <c r="E441" s="225">
        <v>84000</v>
      </c>
      <c r="F441" s="225">
        <v>70000</v>
      </c>
      <c r="G441" s="225">
        <v>70000</v>
      </c>
    </row>
    <row r="442" spans="1:7" ht="102.75" customHeight="1">
      <c r="A442" s="221" t="s">
        <v>54</v>
      </c>
      <c r="B442" s="221" t="s">
        <v>295</v>
      </c>
      <c r="C442" s="10"/>
      <c r="D442" s="6" t="s">
        <v>519</v>
      </c>
      <c r="E442" s="231">
        <f>E443</f>
        <v>10000</v>
      </c>
      <c r="F442" s="232">
        <f>F443</f>
        <v>10000</v>
      </c>
      <c r="G442" s="233">
        <f>G443</f>
        <v>10000</v>
      </c>
    </row>
    <row r="443" spans="1:7">
      <c r="A443" s="221" t="s">
        <v>54</v>
      </c>
      <c r="B443" s="221" t="s">
        <v>295</v>
      </c>
      <c r="C443" s="10">
        <v>610</v>
      </c>
      <c r="D443" s="224" t="s">
        <v>145</v>
      </c>
      <c r="E443" s="193">
        <v>10000</v>
      </c>
      <c r="F443" s="193">
        <v>10000</v>
      </c>
      <c r="G443" s="194">
        <v>10000</v>
      </c>
    </row>
    <row r="444" spans="1:7" s="143" customFormat="1" ht="72" customHeight="1">
      <c r="A444" s="375" t="s">
        <v>54</v>
      </c>
      <c r="B444" s="375" t="s">
        <v>650</v>
      </c>
      <c r="C444" s="10"/>
      <c r="D444" s="6" t="s">
        <v>651</v>
      </c>
      <c r="E444" s="190">
        <f>E445</f>
        <v>10000</v>
      </c>
      <c r="F444" s="190">
        <f>F445</f>
        <v>10000</v>
      </c>
      <c r="G444" s="384">
        <f>G445</f>
        <v>10000</v>
      </c>
    </row>
    <row r="445" spans="1:7" s="143" customFormat="1">
      <c r="A445" s="375" t="s">
        <v>54</v>
      </c>
      <c r="B445" s="375" t="s">
        <v>650</v>
      </c>
      <c r="C445" s="54">
        <v>610</v>
      </c>
      <c r="D445" s="362" t="s">
        <v>145</v>
      </c>
      <c r="E445" s="378">
        <v>10000</v>
      </c>
      <c r="F445" s="378">
        <v>10000</v>
      </c>
      <c r="G445" s="378">
        <v>10000</v>
      </c>
    </row>
    <row r="446" spans="1:7" ht="60">
      <c r="A446" s="7" t="s">
        <v>54</v>
      </c>
      <c r="B446" s="7" t="s">
        <v>136</v>
      </c>
      <c r="C446" s="10"/>
      <c r="D446" s="346" t="s">
        <v>435</v>
      </c>
      <c r="E446" s="175">
        <f>E447+E454</f>
        <v>50000</v>
      </c>
      <c r="F446" s="175">
        <f t="shared" ref="F446:G446" si="90">F447+F454</f>
        <v>50000</v>
      </c>
      <c r="G446" s="214">
        <f t="shared" si="90"/>
        <v>50000</v>
      </c>
    </row>
    <row r="447" spans="1:7" ht="105">
      <c r="A447" s="7" t="s">
        <v>54</v>
      </c>
      <c r="B447" s="7" t="s">
        <v>208</v>
      </c>
      <c r="C447" s="10"/>
      <c r="D447" s="20" t="s">
        <v>462</v>
      </c>
      <c r="E447" s="26">
        <f>E448+E450+E452</f>
        <v>36000</v>
      </c>
      <c r="F447" s="367">
        <f t="shared" ref="F447:G447" si="91">F448+F450+F452</f>
        <v>36000</v>
      </c>
      <c r="G447" s="365">
        <f t="shared" si="91"/>
        <v>36000</v>
      </c>
    </row>
    <row r="448" spans="1:7" s="219" customFormat="1" ht="45">
      <c r="A448" s="7" t="s">
        <v>54</v>
      </c>
      <c r="B448" s="7" t="s">
        <v>326</v>
      </c>
      <c r="C448" s="10"/>
      <c r="D448" s="4" t="s">
        <v>448</v>
      </c>
      <c r="E448" s="26">
        <f>E449</f>
        <v>11000</v>
      </c>
      <c r="F448" s="26">
        <f>F449</f>
        <v>11000</v>
      </c>
      <c r="G448" s="75">
        <f>G449</f>
        <v>11000</v>
      </c>
    </row>
    <row r="449" spans="1:7" s="360" customFormat="1" ht="45">
      <c r="A449" s="7" t="s">
        <v>54</v>
      </c>
      <c r="B449" s="7" t="s">
        <v>326</v>
      </c>
      <c r="C449" s="10">
        <v>240</v>
      </c>
      <c r="D449" s="280" t="s">
        <v>130</v>
      </c>
      <c r="E449" s="176">
        <v>11000</v>
      </c>
      <c r="F449" s="176">
        <v>11000</v>
      </c>
      <c r="G449" s="76">
        <v>11000</v>
      </c>
    </row>
    <row r="450" spans="1:7" s="360" customFormat="1" ht="45">
      <c r="A450" s="277" t="s">
        <v>54</v>
      </c>
      <c r="B450" s="277" t="s">
        <v>579</v>
      </c>
      <c r="C450" s="54"/>
      <c r="D450" s="285" t="s">
        <v>581</v>
      </c>
      <c r="E450" s="281">
        <f>E451</f>
        <v>5000</v>
      </c>
      <c r="F450" s="281">
        <f>F451</f>
        <v>5000</v>
      </c>
      <c r="G450" s="281">
        <f>G451</f>
        <v>5000</v>
      </c>
    </row>
    <row r="451" spans="1:7" s="219" customFormat="1" ht="77.25" customHeight="1">
      <c r="A451" s="279" t="s">
        <v>54</v>
      </c>
      <c r="B451" s="279" t="s">
        <v>579</v>
      </c>
      <c r="C451" s="54">
        <v>240</v>
      </c>
      <c r="D451" s="284" t="s">
        <v>3</v>
      </c>
      <c r="E451" s="281">
        <v>5000</v>
      </c>
      <c r="F451" s="281">
        <v>5000</v>
      </c>
      <c r="G451" s="281">
        <v>5000</v>
      </c>
    </row>
    <row r="452" spans="1:7" s="219" customFormat="1" ht="30">
      <c r="A452" s="277" t="s">
        <v>54</v>
      </c>
      <c r="B452" s="277" t="s">
        <v>580</v>
      </c>
      <c r="C452" s="54"/>
      <c r="D452" s="285" t="s">
        <v>582</v>
      </c>
      <c r="E452" s="281">
        <f>E453</f>
        <v>20000</v>
      </c>
      <c r="F452" s="281">
        <f>F453</f>
        <v>20000</v>
      </c>
      <c r="G452" s="281">
        <f>G453</f>
        <v>20000</v>
      </c>
    </row>
    <row r="453" spans="1:7" s="219" customFormat="1" ht="45">
      <c r="A453" s="279" t="s">
        <v>54</v>
      </c>
      <c r="B453" s="279" t="s">
        <v>580</v>
      </c>
      <c r="C453" s="54">
        <v>240</v>
      </c>
      <c r="D453" s="284" t="s">
        <v>3</v>
      </c>
      <c r="E453" s="281">
        <v>20000</v>
      </c>
      <c r="F453" s="281">
        <v>20000</v>
      </c>
      <c r="G453" s="281">
        <v>20000</v>
      </c>
    </row>
    <row r="454" spans="1:7" s="219" customFormat="1" ht="60">
      <c r="A454" s="7" t="s">
        <v>54</v>
      </c>
      <c r="B454" s="7" t="s">
        <v>183</v>
      </c>
      <c r="C454" s="10"/>
      <c r="D454" s="20" t="s">
        <v>209</v>
      </c>
      <c r="E454" s="365">
        <f>E455</f>
        <v>14000</v>
      </c>
      <c r="F454" s="365">
        <f t="shared" ref="F454:G455" si="92">F455</f>
        <v>14000</v>
      </c>
      <c r="G454" s="365">
        <f t="shared" si="92"/>
        <v>14000</v>
      </c>
    </row>
    <row r="455" spans="1:7" ht="45">
      <c r="A455" s="7" t="s">
        <v>54</v>
      </c>
      <c r="B455" s="7" t="s">
        <v>327</v>
      </c>
      <c r="C455" s="10"/>
      <c r="D455" s="180" t="s">
        <v>110</v>
      </c>
      <c r="E455" s="365">
        <f>E456</f>
        <v>14000</v>
      </c>
      <c r="F455" s="365">
        <f t="shared" si="92"/>
        <v>14000</v>
      </c>
      <c r="G455" s="365">
        <f t="shared" si="92"/>
        <v>14000</v>
      </c>
    </row>
    <row r="456" spans="1:7" ht="45">
      <c r="A456" s="7" t="s">
        <v>54</v>
      </c>
      <c r="B456" s="7" t="s">
        <v>327</v>
      </c>
      <c r="C456" s="10">
        <v>240</v>
      </c>
      <c r="D456" s="4" t="s">
        <v>130</v>
      </c>
      <c r="E456" s="190">
        <v>14000</v>
      </c>
      <c r="F456" s="190">
        <v>14000</v>
      </c>
      <c r="G456" s="181">
        <v>14000</v>
      </c>
    </row>
    <row r="457" spans="1:7" s="136" customFormat="1" ht="90">
      <c r="A457" s="7" t="s">
        <v>54</v>
      </c>
      <c r="B457" s="7" t="s">
        <v>143</v>
      </c>
      <c r="C457" s="10"/>
      <c r="D457" s="180" t="s">
        <v>436</v>
      </c>
      <c r="E457" s="365">
        <f>E458+E463</f>
        <v>17000</v>
      </c>
      <c r="F457" s="365">
        <f t="shared" ref="F457:G457" si="93">F458+F463</f>
        <v>17000</v>
      </c>
      <c r="G457" s="365">
        <f t="shared" si="93"/>
        <v>17000</v>
      </c>
    </row>
    <row r="458" spans="1:7" s="305" customFormat="1" ht="75">
      <c r="A458" s="7" t="s">
        <v>54</v>
      </c>
      <c r="B458" s="7" t="s">
        <v>188</v>
      </c>
      <c r="C458" s="10"/>
      <c r="D458" s="180" t="s">
        <v>449</v>
      </c>
      <c r="E458" s="365">
        <f>E459+E461</f>
        <v>13500</v>
      </c>
      <c r="F458" s="365">
        <f t="shared" ref="F458:G458" si="94">F459+F461</f>
        <v>13500</v>
      </c>
      <c r="G458" s="365">
        <f t="shared" si="94"/>
        <v>13500</v>
      </c>
    </row>
    <row r="459" spans="1:7" s="305" customFormat="1" ht="60">
      <c r="A459" s="7" t="s">
        <v>54</v>
      </c>
      <c r="B459" s="7" t="s">
        <v>328</v>
      </c>
      <c r="C459" s="10"/>
      <c r="D459" s="4" t="s">
        <v>463</v>
      </c>
      <c r="E459" s="175">
        <f>E460</f>
        <v>3500</v>
      </c>
      <c r="F459" s="175">
        <f>F460</f>
        <v>3500</v>
      </c>
      <c r="G459" s="75">
        <f>G460</f>
        <v>3500</v>
      </c>
    </row>
    <row r="460" spans="1:7" s="305" customFormat="1" ht="45">
      <c r="A460" s="7" t="s">
        <v>54</v>
      </c>
      <c r="B460" s="7" t="s">
        <v>328</v>
      </c>
      <c r="C460" s="10">
        <v>240</v>
      </c>
      <c r="D460" s="4" t="s">
        <v>130</v>
      </c>
      <c r="E460" s="26">
        <v>3500</v>
      </c>
      <c r="F460" s="26">
        <v>3500</v>
      </c>
      <c r="G460" s="32">
        <v>3500</v>
      </c>
    </row>
    <row r="461" spans="1:7" s="305" customFormat="1" ht="60">
      <c r="A461" s="7" t="s">
        <v>54</v>
      </c>
      <c r="B461" s="7" t="s">
        <v>329</v>
      </c>
      <c r="C461" s="10"/>
      <c r="D461" s="4" t="s">
        <v>466</v>
      </c>
      <c r="E461" s="26">
        <f>E462</f>
        <v>10000</v>
      </c>
      <c r="F461" s="26">
        <f>F462</f>
        <v>10000</v>
      </c>
      <c r="G461" s="32">
        <f>G462</f>
        <v>10000</v>
      </c>
    </row>
    <row r="462" spans="1:7" s="304" customFormat="1" ht="72.75" customHeight="1">
      <c r="A462" s="7" t="s">
        <v>54</v>
      </c>
      <c r="B462" s="7" t="s">
        <v>329</v>
      </c>
      <c r="C462" s="10">
        <v>240</v>
      </c>
      <c r="D462" s="4" t="s">
        <v>130</v>
      </c>
      <c r="E462" s="371">
        <v>10000</v>
      </c>
      <c r="F462" s="371">
        <v>10000</v>
      </c>
      <c r="G462" s="369">
        <v>10000</v>
      </c>
    </row>
    <row r="463" spans="1:7" s="304" customFormat="1" ht="30">
      <c r="A463" s="7" t="s">
        <v>54</v>
      </c>
      <c r="B463" s="7" t="s">
        <v>189</v>
      </c>
      <c r="C463" s="10"/>
      <c r="D463" s="366" t="s">
        <v>190</v>
      </c>
      <c r="E463" s="365">
        <f>E464</f>
        <v>3500</v>
      </c>
      <c r="F463" s="365">
        <f t="shared" ref="F463:G464" si="95">F464</f>
        <v>3500</v>
      </c>
      <c r="G463" s="365">
        <f t="shared" si="95"/>
        <v>3500</v>
      </c>
    </row>
    <row r="464" spans="1:7" s="304" customFormat="1" ht="60">
      <c r="A464" s="7" t="s">
        <v>54</v>
      </c>
      <c r="B464" s="7" t="s">
        <v>330</v>
      </c>
      <c r="C464" s="10"/>
      <c r="D464" s="180" t="s">
        <v>108</v>
      </c>
      <c r="E464" s="365">
        <f>E465</f>
        <v>3500</v>
      </c>
      <c r="F464" s="365">
        <f t="shared" si="95"/>
        <v>3500</v>
      </c>
      <c r="G464" s="365">
        <f t="shared" si="95"/>
        <v>3500</v>
      </c>
    </row>
    <row r="465" spans="1:7" s="304" customFormat="1" ht="45">
      <c r="A465" s="7" t="s">
        <v>54</v>
      </c>
      <c r="B465" s="7" t="s">
        <v>330</v>
      </c>
      <c r="C465" s="10">
        <v>240</v>
      </c>
      <c r="D465" s="4" t="s">
        <v>130</v>
      </c>
      <c r="E465" s="190">
        <v>3500</v>
      </c>
      <c r="F465" s="190">
        <v>3500</v>
      </c>
      <c r="G465" s="181">
        <v>3500</v>
      </c>
    </row>
    <row r="466" spans="1:7" s="136" customFormat="1" ht="75">
      <c r="A466" s="7" t="s">
        <v>54</v>
      </c>
      <c r="B466" s="7" t="s">
        <v>163</v>
      </c>
      <c r="C466" s="10"/>
      <c r="D466" s="180" t="s">
        <v>606</v>
      </c>
      <c r="E466" s="182">
        <f>E467+E471</f>
        <v>2865342.85</v>
      </c>
      <c r="F466" s="182">
        <f t="shared" ref="F466:G466" si="96">F467+F471</f>
        <v>1966212</v>
      </c>
      <c r="G466" s="365">
        <f t="shared" si="96"/>
        <v>1966212</v>
      </c>
    </row>
    <row r="467" spans="1:7" ht="93" customHeight="1">
      <c r="A467" s="7" t="s">
        <v>54</v>
      </c>
      <c r="B467" s="7" t="s">
        <v>164</v>
      </c>
      <c r="C467" s="10"/>
      <c r="D467" s="211" t="s">
        <v>523</v>
      </c>
      <c r="E467" s="186">
        <f>E468</f>
        <v>2855342.85</v>
      </c>
      <c r="F467" s="186">
        <f t="shared" ref="F467:G468" si="97">F468</f>
        <v>1956212</v>
      </c>
      <c r="G467" s="365">
        <f t="shared" si="97"/>
        <v>1956212</v>
      </c>
    </row>
    <row r="468" spans="1:7" ht="45">
      <c r="A468" s="7" t="s">
        <v>54</v>
      </c>
      <c r="B468" s="7" t="s">
        <v>211</v>
      </c>
      <c r="C468" s="10"/>
      <c r="D468" s="163" t="s">
        <v>521</v>
      </c>
      <c r="E468" s="185">
        <f>E469</f>
        <v>2855342.85</v>
      </c>
      <c r="F468" s="185">
        <f t="shared" si="97"/>
        <v>1956212</v>
      </c>
      <c r="G468" s="365">
        <f t="shared" si="97"/>
        <v>1956212</v>
      </c>
    </row>
    <row r="469" spans="1:7" ht="30">
      <c r="A469" s="7" t="s">
        <v>54</v>
      </c>
      <c r="B469" s="7" t="s">
        <v>331</v>
      </c>
      <c r="C469" s="10"/>
      <c r="D469" s="148" t="s">
        <v>522</v>
      </c>
      <c r="E469" s="175">
        <f>E470</f>
        <v>2855342.85</v>
      </c>
      <c r="F469" s="175">
        <f>F470</f>
        <v>1956212</v>
      </c>
      <c r="G469" s="75">
        <f>G470</f>
        <v>1956212</v>
      </c>
    </row>
    <row r="470" spans="1:7">
      <c r="A470" s="7" t="s">
        <v>54</v>
      </c>
      <c r="B470" s="7" t="s">
        <v>331</v>
      </c>
      <c r="C470" s="10">
        <v>610</v>
      </c>
      <c r="D470" s="144" t="s">
        <v>145</v>
      </c>
      <c r="E470" s="176">
        <v>2855342.85</v>
      </c>
      <c r="F470" s="176">
        <v>1956212</v>
      </c>
      <c r="G470" s="76">
        <v>1956212</v>
      </c>
    </row>
    <row r="471" spans="1:7" ht="45">
      <c r="A471" s="238" t="s">
        <v>571</v>
      </c>
      <c r="B471" s="238" t="s">
        <v>572</v>
      </c>
      <c r="C471" s="10"/>
      <c r="D471" s="249" t="s">
        <v>568</v>
      </c>
      <c r="E471" s="242">
        <f>E472</f>
        <v>10000</v>
      </c>
      <c r="F471" s="365">
        <f t="shared" ref="F471:G473" si="98">F472</f>
        <v>10000</v>
      </c>
      <c r="G471" s="365">
        <f t="shared" si="98"/>
        <v>10000</v>
      </c>
    </row>
    <row r="472" spans="1:7" ht="45">
      <c r="A472" s="238" t="s">
        <v>54</v>
      </c>
      <c r="B472" s="238" t="s">
        <v>573</v>
      </c>
      <c r="C472" s="10"/>
      <c r="D472" s="249" t="s">
        <v>569</v>
      </c>
      <c r="E472" s="242">
        <f>E473</f>
        <v>10000</v>
      </c>
      <c r="F472" s="365">
        <f t="shared" si="98"/>
        <v>10000</v>
      </c>
      <c r="G472" s="365">
        <f t="shared" si="98"/>
        <v>10000</v>
      </c>
    </row>
    <row r="473" spans="1:7">
      <c r="A473" s="238" t="s">
        <v>54</v>
      </c>
      <c r="B473" s="238" t="s">
        <v>574</v>
      </c>
      <c r="C473" s="10"/>
      <c r="D473" s="248" t="s">
        <v>570</v>
      </c>
      <c r="E473" s="242">
        <f>E474</f>
        <v>10000</v>
      </c>
      <c r="F473" s="365">
        <f t="shared" si="98"/>
        <v>10000</v>
      </c>
      <c r="G473" s="365">
        <f t="shared" si="98"/>
        <v>10000</v>
      </c>
    </row>
    <row r="474" spans="1:7">
      <c r="A474" s="238" t="s">
        <v>54</v>
      </c>
      <c r="B474" s="246" t="s">
        <v>574</v>
      </c>
      <c r="C474" s="10">
        <v>610</v>
      </c>
      <c r="D474" s="247" t="s">
        <v>145</v>
      </c>
      <c r="E474" s="242">
        <v>10000</v>
      </c>
      <c r="F474" s="242">
        <v>10000</v>
      </c>
      <c r="G474" s="242">
        <v>10000</v>
      </c>
    </row>
    <row r="475" spans="1:7" ht="94.5" customHeight="1">
      <c r="A475" s="363" t="s">
        <v>93</v>
      </c>
      <c r="B475" s="363"/>
      <c r="C475" s="10"/>
      <c r="D475" s="198" t="s">
        <v>94</v>
      </c>
      <c r="E475" s="231">
        <f>E476</f>
        <v>7995307</v>
      </c>
      <c r="F475" s="231">
        <f t="shared" ref="F475:G475" si="99">F476</f>
        <v>7216918</v>
      </c>
      <c r="G475" s="365">
        <f t="shared" si="99"/>
        <v>7216918</v>
      </c>
    </row>
    <row r="476" spans="1:7" ht="75">
      <c r="A476" s="363" t="s">
        <v>93</v>
      </c>
      <c r="B476" s="7" t="s">
        <v>153</v>
      </c>
      <c r="C476" s="6"/>
      <c r="D476" s="180" t="s">
        <v>607</v>
      </c>
      <c r="E476" s="182">
        <f>E477+E484</f>
        <v>7995307</v>
      </c>
      <c r="F476" s="182">
        <f t="shared" ref="F476:G476" si="100">F477+F484</f>
        <v>7216918</v>
      </c>
      <c r="G476" s="365">
        <f t="shared" si="100"/>
        <v>7216918</v>
      </c>
    </row>
    <row r="477" spans="1:7" s="72" customFormat="1" ht="60">
      <c r="A477" s="363" t="s">
        <v>93</v>
      </c>
      <c r="B477" s="7" t="s">
        <v>166</v>
      </c>
      <c r="C477" s="10"/>
      <c r="D477" s="180" t="s">
        <v>437</v>
      </c>
      <c r="E477" s="185">
        <f>E478+E481</f>
        <v>619261</v>
      </c>
      <c r="F477" s="185">
        <f t="shared" ref="F477:G477" si="101">F478+F481</f>
        <v>549261</v>
      </c>
      <c r="G477" s="395">
        <f t="shared" si="101"/>
        <v>549261</v>
      </c>
    </row>
    <row r="478" spans="1:7" s="72" customFormat="1" ht="30">
      <c r="A478" s="363" t="s">
        <v>93</v>
      </c>
      <c r="B478" s="7" t="s">
        <v>210</v>
      </c>
      <c r="C478" s="10"/>
      <c r="D478" s="23" t="s">
        <v>212</v>
      </c>
      <c r="E478" s="175">
        <f>E479</f>
        <v>157961</v>
      </c>
      <c r="F478" s="175">
        <f t="shared" ref="F478:G478" si="102">F479</f>
        <v>87961</v>
      </c>
      <c r="G478" s="365">
        <f t="shared" si="102"/>
        <v>87961</v>
      </c>
    </row>
    <row r="479" spans="1:7" ht="30">
      <c r="A479" s="363" t="s">
        <v>93</v>
      </c>
      <c r="B479" s="7" t="s">
        <v>5</v>
      </c>
      <c r="C479" s="10"/>
      <c r="D479" s="4" t="s">
        <v>100</v>
      </c>
      <c r="E479" s="26">
        <f>E480</f>
        <v>157961</v>
      </c>
      <c r="F479" s="26">
        <f>F480</f>
        <v>87961</v>
      </c>
      <c r="G479" s="370">
        <f>G480</f>
        <v>87961</v>
      </c>
    </row>
    <row r="480" spans="1:7" s="360" customFormat="1">
      <c r="A480" s="363" t="s">
        <v>93</v>
      </c>
      <c r="B480" s="7" t="s">
        <v>5</v>
      </c>
      <c r="C480" s="10">
        <v>610</v>
      </c>
      <c r="D480" s="4" t="s">
        <v>145</v>
      </c>
      <c r="E480" s="26">
        <v>157961</v>
      </c>
      <c r="F480" s="26">
        <v>87961</v>
      </c>
      <c r="G480" s="76">
        <v>87961</v>
      </c>
    </row>
    <row r="481" spans="1:7" s="97" customFormat="1" ht="30">
      <c r="A481" s="363" t="s">
        <v>93</v>
      </c>
      <c r="B481" s="7" t="s">
        <v>393</v>
      </c>
      <c r="C481" s="10"/>
      <c r="D481" s="77" t="s">
        <v>395</v>
      </c>
      <c r="E481" s="26">
        <f t="shared" ref="E481:G482" si="103">E482</f>
        <v>461300</v>
      </c>
      <c r="F481" s="26">
        <f t="shared" si="103"/>
        <v>461300</v>
      </c>
      <c r="G481" s="66">
        <f t="shared" si="103"/>
        <v>461300</v>
      </c>
    </row>
    <row r="482" spans="1:7" s="97" customFormat="1" ht="30">
      <c r="A482" s="363" t="s">
        <v>93</v>
      </c>
      <c r="B482" s="7" t="s">
        <v>394</v>
      </c>
      <c r="C482" s="10"/>
      <c r="D482" s="4" t="s">
        <v>396</v>
      </c>
      <c r="E482" s="26">
        <f t="shared" si="103"/>
        <v>461300</v>
      </c>
      <c r="F482" s="26">
        <f t="shared" si="103"/>
        <v>461300</v>
      </c>
      <c r="G482" s="66">
        <f t="shared" si="103"/>
        <v>461300</v>
      </c>
    </row>
    <row r="483" spans="1:7" s="111" customFormat="1">
      <c r="A483" s="363" t="s">
        <v>93</v>
      </c>
      <c r="B483" s="7" t="s">
        <v>394</v>
      </c>
      <c r="C483" s="10">
        <v>610</v>
      </c>
      <c r="D483" s="294" t="s">
        <v>145</v>
      </c>
      <c r="E483" s="176">
        <v>461300</v>
      </c>
      <c r="F483" s="176">
        <v>461300</v>
      </c>
      <c r="G483" s="212">
        <v>461300</v>
      </c>
    </row>
    <row r="484" spans="1:7" s="111" customFormat="1">
      <c r="A484" s="7" t="s">
        <v>93</v>
      </c>
      <c r="B484" s="7" t="s">
        <v>167</v>
      </c>
      <c r="C484" s="10"/>
      <c r="D484" s="180" t="s">
        <v>34</v>
      </c>
      <c r="E484" s="186">
        <f>E485</f>
        <v>7376046</v>
      </c>
      <c r="F484" s="186">
        <f t="shared" ref="F484:G484" si="104">F485</f>
        <v>6667657</v>
      </c>
      <c r="G484" s="365">
        <f t="shared" si="104"/>
        <v>6667657</v>
      </c>
    </row>
    <row r="485" spans="1:7" s="111" customFormat="1" ht="30">
      <c r="A485" s="7" t="s">
        <v>93</v>
      </c>
      <c r="B485" s="7" t="s">
        <v>332</v>
      </c>
      <c r="C485" s="10"/>
      <c r="D485" s="180" t="s">
        <v>111</v>
      </c>
      <c r="E485" s="185">
        <f>E486+E487+E488</f>
        <v>7376046</v>
      </c>
      <c r="F485" s="185">
        <f t="shared" ref="F485:G485" si="105">F486+F487+F488</f>
        <v>6667657</v>
      </c>
      <c r="G485" s="365">
        <f t="shared" si="105"/>
        <v>6667657</v>
      </c>
    </row>
    <row r="486" spans="1:7" s="111" customFormat="1" ht="30">
      <c r="A486" s="7" t="s">
        <v>93</v>
      </c>
      <c r="B486" s="7" t="s">
        <v>332</v>
      </c>
      <c r="C486" s="10">
        <v>110</v>
      </c>
      <c r="D486" s="4" t="s">
        <v>165</v>
      </c>
      <c r="E486" s="175">
        <v>4205285</v>
      </c>
      <c r="F486" s="175">
        <v>3541896</v>
      </c>
      <c r="G486" s="75">
        <v>3541896</v>
      </c>
    </row>
    <row r="487" spans="1:7" s="111" customFormat="1" ht="30">
      <c r="A487" s="99" t="s">
        <v>93</v>
      </c>
      <c r="B487" s="99" t="s">
        <v>332</v>
      </c>
      <c r="C487" s="102">
        <v>120</v>
      </c>
      <c r="D487" s="98" t="s">
        <v>129</v>
      </c>
      <c r="E487" s="100">
        <v>2167751</v>
      </c>
      <c r="F487" s="100">
        <v>2167751</v>
      </c>
      <c r="G487" s="101">
        <v>2167751</v>
      </c>
    </row>
    <row r="488" spans="1:7" ht="45">
      <c r="A488" s="7" t="s">
        <v>93</v>
      </c>
      <c r="B488" s="7" t="s">
        <v>332</v>
      </c>
      <c r="C488" s="34">
        <v>240</v>
      </c>
      <c r="D488" s="4" t="s">
        <v>130</v>
      </c>
      <c r="E488" s="176">
        <v>1003010</v>
      </c>
      <c r="F488" s="176">
        <v>958010</v>
      </c>
      <c r="G488" s="76">
        <v>958010</v>
      </c>
    </row>
    <row r="489" spans="1:7" s="278" customFormat="1">
      <c r="A489" s="11" t="s">
        <v>81</v>
      </c>
      <c r="B489" s="11"/>
      <c r="C489" s="12"/>
      <c r="D489" s="195" t="s">
        <v>124</v>
      </c>
      <c r="E489" s="382">
        <f>E490+E530</f>
        <v>39011543</v>
      </c>
      <c r="F489" s="382">
        <f t="shared" ref="F489:G489" si="106">F490+F530</f>
        <v>38154119</v>
      </c>
      <c r="G489" s="382">
        <f t="shared" si="106"/>
        <v>38176780</v>
      </c>
    </row>
    <row r="490" spans="1:7" s="278" customFormat="1">
      <c r="A490" s="7" t="s">
        <v>82</v>
      </c>
      <c r="B490" s="7"/>
      <c r="C490" s="10"/>
      <c r="D490" s="4" t="s">
        <v>83</v>
      </c>
      <c r="E490" s="190">
        <f>E491</f>
        <v>36855415</v>
      </c>
      <c r="F490" s="190">
        <f t="shared" ref="F490:G490" si="107">F491</f>
        <v>36252809</v>
      </c>
      <c r="G490" s="378">
        <f t="shared" si="107"/>
        <v>36275470</v>
      </c>
    </row>
    <row r="491" spans="1:7" ht="96.75" customHeight="1">
      <c r="A491" s="7" t="s">
        <v>82</v>
      </c>
      <c r="B491" s="7" t="s">
        <v>156</v>
      </c>
      <c r="C491" s="10"/>
      <c r="D491" s="180" t="s">
        <v>603</v>
      </c>
      <c r="E491" s="192">
        <f>E492+E511</f>
        <v>36855415</v>
      </c>
      <c r="F491" s="192">
        <f t="shared" ref="F491:G491" si="108">F492+F511</f>
        <v>36252809</v>
      </c>
      <c r="G491" s="378">
        <f t="shared" si="108"/>
        <v>36275470</v>
      </c>
    </row>
    <row r="492" spans="1:7" s="110" customFormat="1" ht="60" customHeight="1">
      <c r="A492" s="7" t="s">
        <v>82</v>
      </c>
      <c r="B492" s="7" t="s">
        <v>168</v>
      </c>
      <c r="C492" s="10"/>
      <c r="D492" s="180" t="s">
        <v>84</v>
      </c>
      <c r="E492" s="192">
        <f>E493+E498+E501+E504</f>
        <v>14107804</v>
      </c>
      <c r="F492" s="192">
        <f t="shared" ref="F492:G492" si="109">F493+F501+F504</f>
        <v>13779180</v>
      </c>
      <c r="G492" s="365">
        <f t="shared" si="109"/>
        <v>13835341</v>
      </c>
    </row>
    <row r="493" spans="1:7" s="110" customFormat="1" ht="79.5" customHeight="1">
      <c r="A493" s="7" t="s">
        <v>82</v>
      </c>
      <c r="B493" s="7" t="s">
        <v>213</v>
      </c>
      <c r="C493" s="10"/>
      <c r="D493" s="20" t="s">
        <v>411</v>
      </c>
      <c r="E493" s="192">
        <f>E494+E496</f>
        <v>8901596</v>
      </c>
      <c r="F493" s="192">
        <f t="shared" ref="F493:G493" si="110">F494+F496</f>
        <v>9379230</v>
      </c>
      <c r="G493" s="192">
        <f t="shared" si="110"/>
        <v>9435391</v>
      </c>
    </row>
    <row r="494" spans="1:7" s="219" customFormat="1" ht="79.5" customHeight="1">
      <c r="A494" s="7" t="s">
        <v>82</v>
      </c>
      <c r="B494" s="7" t="s">
        <v>333</v>
      </c>
      <c r="C494" s="10"/>
      <c r="D494" s="4" t="s">
        <v>85</v>
      </c>
      <c r="E494" s="175">
        <f t="shared" ref="E494:G494" si="111">E495</f>
        <v>8813596</v>
      </c>
      <c r="F494" s="175">
        <f t="shared" si="111"/>
        <v>9291230</v>
      </c>
      <c r="G494" s="75">
        <f t="shared" si="111"/>
        <v>9347391</v>
      </c>
    </row>
    <row r="495" spans="1:7" s="219" customFormat="1" ht="79.5" customHeight="1">
      <c r="A495" s="7" t="s">
        <v>82</v>
      </c>
      <c r="B495" s="7" t="s">
        <v>333</v>
      </c>
      <c r="C495" s="10">
        <v>610</v>
      </c>
      <c r="D495" s="8" t="s">
        <v>145</v>
      </c>
      <c r="E495" s="26">
        <v>8813596</v>
      </c>
      <c r="F495" s="26">
        <v>9291230</v>
      </c>
      <c r="G495" s="32">
        <v>9347391</v>
      </c>
    </row>
    <row r="496" spans="1:7" s="72" customFormat="1" ht="60">
      <c r="A496" s="7" t="s">
        <v>82</v>
      </c>
      <c r="B496" s="7" t="s">
        <v>397</v>
      </c>
      <c r="C496" s="54"/>
      <c r="D496" s="161" t="s">
        <v>561</v>
      </c>
      <c r="E496" s="55">
        <f>E497</f>
        <v>88000</v>
      </c>
      <c r="F496" s="26">
        <f>F497</f>
        <v>88000</v>
      </c>
      <c r="G496" s="32">
        <f>G497</f>
        <v>88000</v>
      </c>
    </row>
    <row r="497" spans="1:7" s="72" customFormat="1">
      <c r="A497" s="7" t="s">
        <v>82</v>
      </c>
      <c r="B497" s="7" t="s">
        <v>397</v>
      </c>
      <c r="C497" s="54">
        <v>610</v>
      </c>
      <c r="D497" s="8" t="s">
        <v>145</v>
      </c>
      <c r="E497" s="165">
        <v>88000</v>
      </c>
      <c r="F497" s="176">
        <v>88000</v>
      </c>
      <c r="G497" s="76">
        <v>88000</v>
      </c>
    </row>
    <row r="498" spans="1:7" s="424" customFormat="1" ht="45">
      <c r="A498" s="402" t="s">
        <v>82</v>
      </c>
      <c r="B498" s="402" t="s">
        <v>686</v>
      </c>
      <c r="C498" s="54"/>
      <c r="D498" s="428" t="s">
        <v>688</v>
      </c>
      <c r="E498" s="425">
        <f>E499</f>
        <v>596558</v>
      </c>
      <c r="F498" s="425">
        <v>0</v>
      </c>
      <c r="G498" s="425">
        <v>0</v>
      </c>
    </row>
    <row r="499" spans="1:7" s="424" customFormat="1" ht="60">
      <c r="A499" s="402" t="s">
        <v>82</v>
      </c>
      <c r="B499" s="402" t="s">
        <v>687</v>
      </c>
      <c r="C499" s="54"/>
      <c r="D499" s="428" t="s">
        <v>689</v>
      </c>
      <c r="E499" s="425">
        <f>E500</f>
        <v>596558</v>
      </c>
      <c r="F499" s="425">
        <v>0</v>
      </c>
      <c r="G499" s="425">
        <v>0</v>
      </c>
    </row>
    <row r="500" spans="1:7" s="424" customFormat="1" ht="24.75" customHeight="1">
      <c r="A500" s="402" t="s">
        <v>82</v>
      </c>
      <c r="B500" s="402" t="s">
        <v>687</v>
      </c>
      <c r="C500" s="54">
        <v>610</v>
      </c>
      <c r="D500" s="428" t="s">
        <v>145</v>
      </c>
      <c r="E500" s="425">
        <v>596558</v>
      </c>
      <c r="F500" s="425">
        <v>0</v>
      </c>
      <c r="G500" s="425">
        <v>0</v>
      </c>
    </row>
    <row r="501" spans="1:7" s="72" customFormat="1" ht="30">
      <c r="A501" s="7" t="s">
        <v>82</v>
      </c>
      <c r="B501" s="7" t="s">
        <v>214</v>
      </c>
      <c r="C501" s="10"/>
      <c r="D501" s="24" t="s">
        <v>215</v>
      </c>
      <c r="E501" s="365">
        <f>E502</f>
        <v>155000</v>
      </c>
      <c r="F501" s="365">
        <f t="shared" ref="F501:G502" si="112">F502</f>
        <v>100000</v>
      </c>
      <c r="G501" s="365">
        <f t="shared" si="112"/>
        <v>100000</v>
      </c>
    </row>
    <row r="502" spans="1:7" s="72" customFormat="1" ht="75">
      <c r="A502" s="277" t="s">
        <v>82</v>
      </c>
      <c r="B502" s="277" t="s">
        <v>583</v>
      </c>
      <c r="C502" s="10"/>
      <c r="D502" s="426" t="s">
        <v>685</v>
      </c>
      <c r="E502" s="365">
        <f>E503</f>
        <v>155000</v>
      </c>
      <c r="F502" s="365">
        <f t="shared" si="112"/>
        <v>100000</v>
      </c>
      <c r="G502" s="365">
        <f t="shared" si="112"/>
        <v>100000</v>
      </c>
    </row>
    <row r="503" spans="1:7">
      <c r="A503" s="283" t="s">
        <v>82</v>
      </c>
      <c r="B503" s="402" t="s">
        <v>684</v>
      </c>
      <c r="C503" s="10">
        <v>610</v>
      </c>
      <c r="D503" s="287" t="s">
        <v>145</v>
      </c>
      <c r="E503" s="175">
        <v>155000</v>
      </c>
      <c r="F503" s="175">
        <v>100000</v>
      </c>
      <c r="G503" s="214">
        <v>100000</v>
      </c>
    </row>
    <row r="504" spans="1:7" ht="30">
      <c r="A504" s="7" t="s">
        <v>82</v>
      </c>
      <c r="B504" s="7" t="s">
        <v>469</v>
      </c>
      <c r="C504" s="34"/>
      <c r="D504" s="4" t="s">
        <v>13</v>
      </c>
      <c r="E504" s="41">
        <f>E505+E507+E509</f>
        <v>4454650</v>
      </c>
      <c r="F504" s="364">
        <f t="shared" ref="F504:G504" si="113">F505+F507+F509</f>
        <v>4299950</v>
      </c>
      <c r="G504" s="364">
        <f t="shared" si="113"/>
        <v>4299950</v>
      </c>
    </row>
    <row r="505" spans="1:7" ht="75">
      <c r="A505" s="7" t="s">
        <v>82</v>
      </c>
      <c r="B505" s="145" t="s">
        <v>526</v>
      </c>
      <c r="C505" s="35"/>
      <c r="D505" s="228" t="s">
        <v>546</v>
      </c>
      <c r="E505" s="41">
        <f>E506</f>
        <v>52300</v>
      </c>
      <c r="F505" s="41">
        <f>F506</f>
        <v>700</v>
      </c>
      <c r="G505" s="32">
        <f>G506</f>
        <v>700</v>
      </c>
    </row>
    <row r="506" spans="1:7" s="219" customFormat="1">
      <c r="A506" s="7" t="s">
        <v>82</v>
      </c>
      <c r="B506" s="145" t="s">
        <v>526</v>
      </c>
      <c r="C506" s="35">
        <v>610</v>
      </c>
      <c r="D506" s="16" t="s">
        <v>145</v>
      </c>
      <c r="E506" s="41">
        <v>52300</v>
      </c>
      <c r="F506" s="41">
        <v>700</v>
      </c>
      <c r="G506" s="32">
        <v>700</v>
      </c>
    </row>
    <row r="507" spans="1:7" s="240" customFormat="1" ht="60">
      <c r="A507" s="7" t="s">
        <v>82</v>
      </c>
      <c r="B507" s="145" t="s">
        <v>527</v>
      </c>
      <c r="C507" s="35"/>
      <c r="D507" s="228" t="s">
        <v>547</v>
      </c>
      <c r="E507" s="41">
        <f>E508</f>
        <v>104250</v>
      </c>
      <c r="F507" s="41">
        <f>F508</f>
        <v>1150</v>
      </c>
      <c r="G507" s="32">
        <f>G508</f>
        <v>1150</v>
      </c>
    </row>
    <row r="508" spans="1:7" s="240" customFormat="1">
      <c r="A508" s="7" t="s">
        <v>82</v>
      </c>
      <c r="B508" s="145" t="s">
        <v>527</v>
      </c>
      <c r="C508" s="35">
        <v>610</v>
      </c>
      <c r="D508" s="16" t="s">
        <v>145</v>
      </c>
      <c r="E508" s="41">
        <v>104250</v>
      </c>
      <c r="F508" s="41">
        <v>1150</v>
      </c>
      <c r="G508" s="32">
        <v>1150</v>
      </c>
    </row>
    <row r="509" spans="1:7" s="240" customFormat="1" ht="45">
      <c r="A509" s="7" t="s">
        <v>82</v>
      </c>
      <c r="B509" s="7" t="s">
        <v>470</v>
      </c>
      <c r="C509" s="68"/>
      <c r="D509" s="161" t="s">
        <v>562</v>
      </c>
      <c r="E509" s="55">
        <f>E510</f>
        <v>4298100</v>
      </c>
      <c r="F509" s="26">
        <f>F510</f>
        <v>4298100</v>
      </c>
      <c r="G509" s="32">
        <f>G510</f>
        <v>4298100</v>
      </c>
    </row>
    <row r="510" spans="1:7" s="240" customFormat="1">
      <c r="A510" s="7" t="s">
        <v>82</v>
      </c>
      <c r="B510" s="7" t="s">
        <v>470</v>
      </c>
      <c r="C510" s="68">
        <v>610</v>
      </c>
      <c r="D510" s="16" t="s">
        <v>145</v>
      </c>
      <c r="E510" s="55">
        <v>4298100</v>
      </c>
      <c r="F510" s="26">
        <v>4298100</v>
      </c>
      <c r="G510" s="381">
        <v>4298100</v>
      </c>
    </row>
    <row r="511" spans="1:7" s="240" customFormat="1" ht="60">
      <c r="A511" s="7" t="s">
        <v>82</v>
      </c>
      <c r="B511" s="7" t="s">
        <v>169</v>
      </c>
      <c r="C511" s="235"/>
      <c r="D511" s="198" t="s">
        <v>438</v>
      </c>
      <c r="E511" s="208">
        <f>E512+E517</f>
        <v>22747611</v>
      </c>
      <c r="F511" s="208">
        <f t="shared" ref="F511:G511" si="114">F512+F517</f>
        <v>22473629</v>
      </c>
      <c r="G511" s="378">
        <f t="shared" si="114"/>
        <v>22440129</v>
      </c>
    </row>
    <row r="512" spans="1:7" s="219" customFormat="1" ht="89.25" customHeight="1">
      <c r="A512" s="7" t="s">
        <v>82</v>
      </c>
      <c r="B512" s="7" t="s">
        <v>216</v>
      </c>
      <c r="C512" s="10"/>
      <c r="D512" s="20" t="s">
        <v>217</v>
      </c>
      <c r="E512" s="175">
        <f>E513+E515</f>
        <v>14351311</v>
      </c>
      <c r="F512" s="175">
        <f t="shared" ref="F512:G512" si="115">F513+F515</f>
        <v>14155679</v>
      </c>
      <c r="G512" s="175">
        <f t="shared" si="115"/>
        <v>14155679</v>
      </c>
    </row>
    <row r="513" spans="1:7" s="72" customFormat="1" ht="30">
      <c r="A513" s="7" t="s">
        <v>82</v>
      </c>
      <c r="B513" s="7" t="s">
        <v>334</v>
      </c>
      <c r="C513" s="10"/>
      <c r="D513" s="4" t="s">
        <v>86</v>
      </c>
      <c r="E513" s="26">
        <f t="shared" ref="E513:G513" si="116">E514</f>
        <v>14183311</v>
      </c>
      <c r="F513" s="26">
        <f t="shared" si="116"/>
        <v>13987679</v>
      </c>
      <c r="G513" s="75">
        <f t="shared" si="116"/>
        <v>13987679</v>
      </c>
    </row>
    <row r="514" spans="1:7" s="72" customFormat="1">
      <c r="A514" s="7" t="s">
        <v>82</v>
      </c>
      <c r="B514" s="7" t="s">
        <v>334</v>
      </c>
      <c r="C514" s="10">
        <v>610</v>
      </c>
      <c r="D514" s="4" t="s">
        <v>145</v>
      </c>
      <c r="E514" s="26">
        <v>14183311</v>
      </c>
      <c r="F514" s="251">
        <v>13987679</v>
      </c>
      <c r="G514" s="251">
        <v>13987679</v>
      </c>
    </row>
    <row r="515" spans="1:7" s="141" customFormat="1" ht="60">
      <c r="A515" s="7" t="s">
        <v>82</v>
      </c>
      <c r="B515" s="7" t="s">
        <v>398</v>
      </c>
      <c r="C515" s="10"/>
      <c r="D515" s="161" t="s">
        <v>563</v>
      </c>
      <c r="E515" s="26">
        <f>E516</f>
        <v>168000</v>
      </c>
      <c r="F515" s="26">
        <f>F516</f>
        <v>168000</v>
      </c>
      <c r="G515" s="32">
        <f>G516</f>
        <v>168000</v>
      </c>
    </row>
    <row r="516" spans="1:7" s="141" customFormat="1">
      <c r="A516" s="7" t="s">
        <v>82</v>
      </c>
      <c r="B516" s="7" t="s">
        <v>398</v>
      </c>
      <c r="C516" s="10">
        <v>610</v>
      </c>
      <c r="D516" s="135" t="s">
        <v>145</v>
      </c>
      <c r="E516" s="176">
        <v>168000</v>
      </c>
      <c r="F516" s="176">
        <v>168000</v>
      </c>
      <c r="G516" s="76">
        <v>168000</v>
      </c>
    </row>
    <row r="517" spans="1:7" ht="79.5" customHeight="1">
      <c r="A517" s="7" t="s">
        <v>82</v>
      </c>
      <c r="B517" s="7" t="s">
        <v>471</v>
      </c>
      <c r="C517" s="34"/>
      <c r="D517" s="51" t="s">
        <v>6</v>
      </c>
      <c r="E517" s="182">
        <f>E518+E520+E522+E524+E526+E528</f>
        <v>8396300</v>
      </c>
      <c r="F517" s="182">
        <f t="shared" ref="F517:G517" si="117">F518+F520+F522+F524+F526+F528</f>
        <v>8317950</v>
      </c>
      <c r="G517" s="182">
        <f t="shared" si="117"/>
        <v>8284450</v>
      </c>
    </row>
    <row r="518" spans="1:7" ht="75">
      <c r="A518" s="7" t="s">
        <v>82</v>
      </c>
      <c r="B518" s="7" t="s">
        <v>472</v>
      </c>
      <c r="C518" s="34"/>
      <c r="D518" s="39" t="s">
        <v>14</v>
      </c>
      <c r="E518" s="185">
        <f>E519</f>
        <v>0</v>
      </c>
      <c r="F518" s="45">
        <f>F519</f>
        <v>81700</v>
      </c>
      <c r="G518" s="210">
        <f>G519</f>
        <v>48200</v>
      </c>
    </row>
    <row r="519" spans="1:7">
      <c r="A519" s="7" t="s">
        <v>82</v>
      </c>
      <c r="B519" s="7" t="s">
        <v>472</v>
      </c>
      <c r="C519" s="34">
        <v>610</v>
      </c>
      <c r="D519" s="16" t="s">
        <v>145</v>
      </c>
      <c r="E519" s="175">
        <v>0</v>
      </c>
      <c r="F519" s="175">
        <v>81700</v>
      </c>
      <c r="G519" s="75">
        <v>48200</v>
      </c>
    </row>
    <row r="520" spans="1:7" s="293" customFormat="1" ht="75">
      <c r="A520" s="7" t="s">
        <v>82</v>
      </c>
      <c r="B520" s="145" t="s">
        <v>528</v>
      </c>
      <c r="C520" s="34"/>
      <c r="D520" s="228" t="s">
        <v>546</v>
      </c>
      <c r="E520" s="41">
        <f>E521</f>
        <v>0</v>
      </c>
      <c r="F520" s="41">
        <f>F521</f>
        <v>700</v>
      </c>
      <c r="G520" s="32">
        <f>G521</f>
        <v>700</v>
      </c>
    </row>
    <row r="521" spans="1:7" s="293" customFormat="1">
      <c r="A521" s="7" t="s">
        <v>82</v>
      </c>
      <c r="B521" s="145" t="s">
        <v>528</v>
      </c>
      <c r="C521" s="34">
        <v>610</v>
      </c>
      <c r="D521" s="4" t="s">
        <v>145</v>
      </c>
      <c r="E521" s="41">
        <v>0</v>
      </c>
      <c r="F521" s="41">
        <v>700</v>
      </c>
      <c r="G521" s="32">
        <v>700</v>
      </c>
    </row>
    <row r="522" spans="1:7" s="72" customFormat="1" ht="93" customHeight="1">
      <c r="A522" s="7" t="s">
        <v>82</v>
      </c>
      <c r="B522" s="145" t="s">
        <v>529</v>
      </c>
      <c r="C522" s="34"/>
      <c r="D522" s="228" t="s">
        <v>548</v>
      </c>
      <c r="E522" s="41">
        <f>E523</f>
        <v>0</v>
      </c>
      <c r="F522" s="41">
        <f>F523</f>
        <v>1150</v>
      </c>
      <c r="G522" s="32">
        <f>G523</f>
        <v>1150</v>
      </c>
    </row>
    <row r="523" spans="1:7" s="72" customFormat="1">
      <c r="A523" s="7" t="s">
        <v>82</v>
      </c>
      <c r="B523" s="145" t="s">
        <v>529</v>
      </c>
      <c r="C523" s="34">
        <v>610</v>
      </c>
      <c r="D523" s="254" t="s">
        <v>145</v>
      </c>
      <c r="E523" s="41">
        <v>0</v>
      </c>
      <c r="F523" s="41">
        <v>1150</v>
      </c>
      <c r="G523" s="32">
        <v>1150</v>
      </c>
    </row>
    <row r="524" spans="1:7" ht="84" customHeight="1">
      <c r="A524" s="238" t="s">
        <v>82</v>
      </c>
      <c r="B524" s="238" t="s">
        <v>576</v>
      </c>
      <c r="C524" s="256"/>
      <c r="D524" s="377" t="s">
        <v>575</v>
      </c>
      <c r="E524" s="258">
        <f>E525</f>
        <v>161900</v>
      </c>
      <c r="F524" s="255">
        <v>0</v>
      </c>
      <c r="G524" s="257">
        <v>0</v>
      </c>
    </row>
    <row r="525" spans="1:7">
      <c r="A525" s="253" t="s">
        <v>82</v>
      </c>
      <c r="B525" s="259" t="s">
        <v>576</v>
      </c>
      <c r="C525" s="256">
        <v>610</v>
      </c>
      <c r="D525" s="254" t="s">
        <v>145</v>
      </c>
      <c r="E525" s="258">
        <v>161900</v>
      </c>
      <c r="F525" s="255">
        <v>0</v>
      </c>
      <c r="G525" s="257">
        <v>0</v>
      </c>
    </row>
    <row r="526" spans="1:7" s="103" customFormat="1" ht="90">
      <c r="A526" s="363" t="s">
        <v>82</v>
      </c>
      <c r="B526" s="375" t="s">
        <v>646</v>
      </c>
      <c r="C526" s="380"/>
      <c r="D526" s="377" t="s">
        <v>647</v>
      </c>
      <c r="E526" s="372">
        <f>E527</f>
        <v>0</v>
      </c>
      <c r="F526" s="367">
        <f>F527</f>
        <v>0</v>
      </c>
      <c r="G526" s="368">
        <v>0</v>
      </c>
    </row>
    <row r="527" spans="1:7" s="103" customFormat="1">
      <c r="A527" s="363" t="s">
        <v>82</v>
      </c>
      <c r="B527" s="375" t="s">
        <v>646</v>
      </c>
      <c r="C527" s="380">
        <v>610</v>
      </c>
      <c r="D527" s="376" t="s">
        <v>145</v>
      </c>
      <c r="E527" s="372">
        <v>0</v>
      </c>
      <c r="F527" s="367">
        <v>0</v>
      </c>
      <c r="G527" s="368">
        <v>0</v>
      </c>
    </row>
    <row r="528" spans="1:7" s="103" customFormat="1" ht="45">
      <c r="A528" s="7" t="s">
        <v>82</v>
      </c>
      <c r="B528" s="145" t="s">
        <v>532</v>
      </c>
      <c r="C528" s="67"/>
      <c r="D528" s="161" t="s">
        <v>562</v>
      </c>
      <c r="E528" s="26">
        <f>E529</f>
        <v>8234400</v>
      </c>
      <c r="F528" s="26">
        <f>F529</f>
        <v>8234400</v>
      </c>
      <c r="G528" s="32">
        <f>G529</f>
        <v>8234400</v>
      </c>
    </row>
    <row r="529" spans="1:7" ht="93.6" customHeight="1">
      <c r="A529" s="7" t="s">
        <v>82</v>
      </c>
      <c r="B529" s="145" t="s">
        <v>532</v>
      </c>
      <c r="C529" s="67">
        <v>610</v>
      </c>
      <c r="D529" s="4" t="s">
        <v>145</v>
      </c>
      <c r="E529" s="176">
        <v>8234400</v>
      </c>
      <c r="F529" s="176">
        <v>8234400</v>
      </c>
      <c r="G529" s="76">
        <v>8234400</v>
      </c>
    </row>
    <row r="530" spans="1:7" ht="30">
      <c r="A530" s="7" t="s">
        <v>87</v>
      </c>
      <c r="B530" s="7"/>
      <c r="C530" s="10"/>
      <c r="D530" s="180" t="s">
        <v>125</v>
      </c>
      <c r="E530" s="378">
        <f>E531</f>
        <v>2156128</v>
      </c>
      <c r="F530" s="378">
        <f t="shared" ref="F530:G532" si="118">F531</f>
        <v>1901310</v>
      </c>
      <c r="G530" s="378">
        <f t="shared" si="118"/>
        <v>1901310</v>
      </c>
    </row>
    <row r="531" spans="1:7" s="360" customFormat="1" ht="75">
      <c r="A531" s="7" t="s">
        <v>87</v>
      </c>
      <c r="B531" s="7" t="s">
        <v>156</v>
      </c>
      <c r="C531" s="10"/>
      <c r="D531" s="180" t="s">
        <v>608</v>
      </c>
      <c r="E531" s="378">
        <f>E532</f>
        <v>2156128</v>
      </c>
      <c r="F531" s="378">
        <f t="shared" si="118"/>
        <v>1901310</v>
      </c>
      <c r="G531" s="378">
        <f t="shared" si="118"/>
        <v>1901310</v>
      </c>
    </row>
    <row r="532" spans="1:7" s="360" customFormat="1">
      <c r="A532" s="7" t="s">
        <v>87</v>
      </c>
      <c r="B532" s="7" t="s">
        <v>170</v>
      </c>
      <c r="C532" s="10"/>
      <c r="D532" s="180" t="s">
        <v>34</v>
      </c>
      <c r="E532" s="378">
        <f>E533</f>
        <v>2156128</v>
      </c>
      <c r="F532" s="378">
        <f t="shared" si="118"/>
        <v>1901310</v>
      </c>
      <c r="G532" s="378">
        <f t="shared" si="118"/>
        <v>1901310</v>
      </c>
    </row>
    <row r="533" spans="1:7" ht="57.75" customHeight="1">
      <c r="A533" s="7" t="s">
        <v>87</v>
      </c>
      <c r="B533" s="7" t="s">
        <v>335</v>
      </c>
      <c r="C533" s="10"/>
      <c r="D533" s="180" t="s">
        <v>112</v>
      </c>
      <c r="E533" s="378">
        <f>E534+E535+E536</f>
        <v>2156128</v>
      </c>
      <c r="F533" s="378">
        <f t="shared" ref="F533:G533" si="119">F534+F535+F536</f>
        <v>1901310</v>
      </c>
      <c r="G533" s="378">
        <f t="shared" si="119"/>
        <v>1901310</v>
      </c>
    </row>
    <row r="534" spans="1:7" s="72" customFormat="1" ht="30">
      <c r="A534" s="7" t="s">
        <v>87</v>
      </c>
      <c r="B534" s="7" t="s">
        <v>335</v>
      </c>
      <c r="C534" s="10">
        <v>110</v>
      </c>
      <c r="D534" s="4" t="s">
        <v>165</v>
      </c>
      <c r="E534" s="175">
        <v>1627232</v>
      </c>
      <c r="F534" s="175">
        <v>1437414</v>
      </c>
      <c r="G534" s="75">
        <v>1437414</v>
      </c>
    </row>
    <row r="535" spans="1:7" s="72" customFormat="1" ht="30">
      <c r="A535" s="107" t="s">
        <v>87</v>
      </c>
      <c r="B535" s="107" t="s">
        <v>335</v>
      </c>
      <c r="C535" s="10">
        <v>120</v>
      </c>
      <c r="D535" s="144" t="s">
        <v>129</v>
      </c>
      <c r="E535" s="108">
        <v>403802</v>
      </c>
      <c r="F535" s="108">
        <v>403802</v>
      </c>
      <c r="G535" s="109">
        <v>403802</v>
      </c>
    </row>
    <row r="536" spans="1:7" s="72" customFormat="1" ht="45">
      <c r="A536" s="7" t="s">
        <v>87</v>
      </c>
      <c r="B536" s="7" t="s">
        <v>335</v>
      </c>
      <c r="C536" s="10">
        <v>240</v>
      </c>
      <c r="D536" s="4" t="s">
        <v>130</v>
      </c>
      <c r="E536" s="176">
        <v>125094</v>
      </c>
      <c r="F536" s="176">
        <v>60094</v>
      </c>
      <c r="G536" s="76">
        <v>60094</v>
      </c>
    </row>
    <row r="537" spans="1:7" s="72" customFormat="1">
      <c r="A537" s="11" t="s">
        <v>56</v>
      </c>
      <c r="B537" s="11"/>
      <c r="C537" s="12"/>
      <c r="D537" s="195" t="s">
        <v>57</v>
      </c>
      <c r="E537" s="382">
        <f>E538+E544+E592</f>
        <v>7863751.8499999996</v>
      </c>
      <c r="F537" s="382">
        <f>F538+F544+F592</f>
        <v>4458980</v>
      </c>
      <c r="G537" s="382">
        <f>G538+G544+G592</f>
        <v>7890080</v>
      </c>
    </row>
    <row r="538" spans="1:7" s="72" customFormat="1">
      <c r="A538" s="7" t="s">
        <v>58</v>
      </c>
      <c r="B538" s="7"/>
      <c r="C538" s="10"/>
      <c r="D538" s="180" t="s">
        <v>59</v>
      </c>
      <c r="E538" s="378">
        <f t="shared" ref="E538:G542" si="120">E539</f>
        <v>424500</v>
      </c>
      <c r="F538" s="378">
        <f t="shared" si="120"/>
        <v>351000</v>
      </c>
      <c r="G538" s="378">
        <f t="shared" si="120"/>
        <v>351000</v>
      </c>
    </row>
    <row r="539" spans="1:7" s="286" customFormat="1" ht="90">
      <c r="A539" s="7" t="s">
        <v>58</v>
      </c>
      <c r="B539" s="7" t="s">
        <v>171</v>
      </c>
      <c r="C539" s="10"/>
      <c r="D539" s="180" t="s">
        <v>609</v>
      </c>
      <c r="E539" s="378">
        <f t="shared" si="120"/>
        <v>424500</v>
      </c>
      <c r="F539" s="378">
        <f t="shared" si="120"/>
        <v>351000</v>
      </c>
      <c r="G539" s="378">
        <f t="shared" si="120"/>
        <v>351000</v>
      </c>
    </row>
    <row r="540" spans="1:7" s="286" customFormat="1" ht="30">
      <c r="A540" s="7" t="s">
        <v>58</v>
      </c>
      <c r="B540" s="7" t="s">
        <v>172</v>
      </c>
      <c r="C540" s="10"/>
      <c r="D540" s="180" t="s">
        <v>60</v>
      </c>
      <c r="E540" s="378">
        <f t="shared" si="120"/>
        <v>424500</v>
      </c>
      <c r="F540" s="378">
        <f t="shared" si="120"/>
        <v>351000</v>
      </c>
      <c r="G540" s="378">
        <f t="shared" si="120"/>
        <v>351000</v>
      </c>
    </row>
    <row r="541" spans="1:7" s="286" customFormat="1" ht="60">
      <c r="A541" s="7" t="s">
        <v>58</v>
      </c>
      <c r="B541" s="7" t="s">
        <v>218</v>
      </c>
      <c r="C541" s="10"/>
      <c r="D541" s="180" t="s">
        <v>460</v>
      </c>
      <c r="E541" s="378">
        <f t="shared" si="120"/>
        <v>424500</v>
      </c>
      <c r="F541" s="378">
        <f t="shared" si="120"/>
        <v>351000</v>
      </c>
      <c r="G541" s="378">
        <f t="shared" si="120"/>
        <v>351000</v>
      </c>
    </row>
    <row r="542" spans="1:7" ht="75.75" customHeight="1">
      <c r="A542" s="7" t="s">
        <v>58</v>
      </c>
      <c r="B542" s="7" t="s">
        <v>336</v>
      </c>
      <c r="C542" s="10"/>
      <c r="D542" s="180" t="s">
        <v>459</v>
      </c>
      <c r="E542" s="378">
        <f t="shared" si="120"/>
        <v>424500</v>
      </c>
      <c r="F542" s="378">
        <f t="shared" si="120"/>
        <v>351000</v>
      </c>
      <c r="G542" s="378">
        <f t="shared" si="120"/>
        <v>351000</v>
      </c>
    </row>
    <row r="543" spans="1:7" ht="30">
      <c r="A543" s="7" t="s">
        <v>58</v>
      </c>
      <c r="B543" s="7" t="s">
        <v>336</v>
      </c>
      <c r="C543" s="10">
        <v>310</v>
      </c>
      <c r="D543" s="4" t="s">
        <v>173</v>
      </c>
      <c r="E543" s="190">
        <v>424500</v>
      </c>
      <c r="F543" s="190">
        <v>351000</v>
      </c>
      <c r="G543" s="181">
        <v>351000</v>
      </c>
    </row>
    <row r="544" spans="1:7">
      <c r="A544" s="7" t="s">
        <v>61</v>
      </c>
      <c r="B544" s="7"/>
      <c r="C544" s="10"/>
      <c r="D544" s="180" t="s">
        <v>62</v>
      </c>
      <c r="E544" s="192">
        <f>E545+E584+E589</f>
        <v>2592535.34</v>
      </c>
      <c r="F544" s="192">
        <f t="shared" ref="F544:G544" si="121">F545+F584</f>
        <v>2587000</v>
      </c>
      <c r="G544" s="192">
        <f t="shared" si="121"/>
        <v>2587000</v>
      </c>
    </row>
    <row r="545" spans="1:7" s="282" customFormat="1" ht="90">
      <c r="A545" s="7" t="s">
        <v>61</v>
      </c>
      <c r="B545" s="7" t="s">
        <v>171</v>
      </c>
      <c r="C545" s="10"/>
      <c r="D545" s="312" t="s">
        <v>609</v>
      </c>
      <c r="E545" s="190">
        <f>E546+E559+E565</f>
        <v>1441535.34</v>
      </c>
      <c r="F545" s="190">
        <f t="shared" ref="F545:G545" si="122">F546+F559+F565</f>
        <v>1561000</v>
      </c>
      <c r="G545" s="378">
        <f t="shared" si="122"/>
        <v>1561000</v>
      </c>
    </row>
    <row r="546" spans="1:7" s="282" customFormat="1" ht="30">
      <c r="A546" s="7" t="s">
        <v>61</v>
      </c>
      <c r="B546" s="7" t="s">
        <v>174</v>
      </c>
      <c r="C546" s="10"/>
      <c r="D546" s="180" t="s">
        <v>63</v>
      </c>
      <c r="E546" s="378">
        <f>E547+E554</f>
        <v>179000</v>
      </c>
      <c r="F546" s="378">
        <f t="shared" ref="F546:G546" si="123">F547+F554</f>
        <v>223000</v>
      </c>
      <c r="G546" s="378">
        <f t="shared" si="123"/>
        <v>223000</v>
      </c>
    </row>
    <row r="547" spans="1:7" ht="30">
      <c r="A547" s="7" t="s">
        <v>61</v>
      </c>
      <c r="B547" s="7" t="s">
        <v>219</v>
      </c>
      <c r="C547" s="10"/>
      <c r="D547" s="20" t="s">
        <v>524</v>
      </c>
      <c r="E547" s="378">
        <f>E548+E550+E552</f>
        <v>129000</v>
      </c>
      <c r="F547" s="378">
        <f t="shared" ref="F547:G547" si="124">F548+F550+F552</f>
        <v>148000</v>
      </c>
      <c r="G547" s="378">
        <f t="shared" si="124"/>
        <v>148000</v>
      </c>
    </row>
    <row r="548" spans="1:7" ht="45">
      <c r="A548" s="7" t="s">
        <v>61</v>
      </c>
      <c r="B548" s="7" t="s">
        <v>337</v>
      </c>
      <c r="C548" s="10"/>
      <c r="D548" s="4" t="s">
        <v>122</v>
      </c>
      <c r="E548" s="175">
        <f>E549</f>
        <v>53000</v>
      </c>
      <c r="F548" s="175">
        <f>F549</f>
        <v>53000</v>
      </c>
      <c r="G548" s="75">
        <f>G549</f>
        <v>53000</v>
      </c>
    </row>
    <row r="549" spans="1:7" ht="45">
      <c r="A549" s="7" t="s">
        <v>61</v>
      </c>
      <c r="B549" s="7" t="s">
        <v>337</v>
      </c>
      <c r="C549" s="10">
        <v>240</v>
      </c>
      <c r="D549" s="4" t="s">
        <v>130</v>
      </c>
      <c r="E549" s="26">
        <v>53000</v>
      </c>
      <c r="F549" s="26">
        <v>53000</v>
      </c>
      <c r="G549" s="32">
        <v>53000</v>
      </c>
    </row>
    <row r="550" spans="1:7">
      <c r="A550" s="7" t="s">
        <v>61</v>
      </c>
      <c r="B550" s="7" t="s">
        <v>338</v>
      </c>
      <c r="C550" s="10"/>
      <c r="D550" s="4" t="s">
        <v>114</v>
      </c>
      <c r="E550" s="26">
        <f>E551</f>
        <v>20000</v>
      </c>
      <c r="F550" s="26">
        <f>F551</f>
        <v>15000</v>
      </c>
      <c r="G550" s="32">
        <f>G551</f>
        <v>15000</v>
      </c>
    </row>
    <row r="551" spans="1:7">
      <c r="A551" s="7" t="s">
        <v>61</v>
      </c>
      <c r="B551" s="7" t="s">
        <v>338</v>
      </c>
      <c r="C551" s="10">
        <v>360</v>
      </c>
      <c r="D551" s="4" t="s">
        <v>343</v>
      </c>
      <c r="E551" s="26">
        <v>20000</v>
      </c>
      <c r="F551" s="26">
        <v>15000</v>
      </c>
      <c r="G551" s="32">
        <v>15000</v>
      </c>
    </row>
    <row r="552" spans="1:7" ht="45">
      <c r="A552" s="7" t="s">
        <v>61</v>
      </c>
      <c r="B552" s="7" t="s">
        <v>339</v>
      </c>
      <c r="C552" s="10"/>
      <c r="D552" s="19" t="s">
        <v>260</v>
      </c>
      <c r="E552" s="26">
        <f>E553</f>
        <v>56000</v>
      </c>
      <c r="F552" s="26">
        <f>F553</f>
        <v>80000</v>
      </c>
      <c r="G552" s="32">
        <f>G553</f>
        <v>80000</v>
      </c>
    </row>
    <row r="553" spans="1:7">
      <c r="A553" s="7" t="s">
        <v>61</v>
      </c>
      <c r="B553" s="7" t="s">
        <v>339</v>
      </c>
      <c r="C553" s="10">
        <v>360</v>
      </c>
      <c r="D553" s="4" t="s">
        <v>343</v>
      </c>
      <c r="E553" s="176">
        <v>56000</v>
      </c>
      <c r="F553" s="176">
        <v>80000</v>
      </c>
      <c r="G553" s="76">
        <v>80000</v>
      </c>
    </row>
    <row r="554" spans="1:7" ht="30">
      <c r="A554" s="7" t="s">
        <v>61</v>
      </c>
      <c r="B554" s="7" t="s">
        <v>220</v>
      </c>
      <c r="C554" s="10"/>
      <c r="D554" s="20" t="s">
        <v>221</v>
      </c>
      <c r="E554" s="378">
        <f>E555+E557</f>
        <v>50000</v>
      </c>
      <c r="F554" s="378">
        <f t="shared" ref="F554:G554" si="125">F555+F557</f>
        <v>75000</v>
      </c>
      <c r="G554" s="378">
        <f t="shared" si="125"/>
        <v>75000</v>
      </c>
    </row>
    <row r="555" spans="1:7" ht="45">
      <c r="A555" s="7" t="s">
        <v>61</v>
      </c>
      <c r="B555" s="7" t="s">
        <v>340</v>
      </c>
      <c r="C555" s="10"/>
      <c r="D555" s="4" t="s">
        <v>113</v>
      </c>
      <c r="E555" s="175">
        <f>E556</f>
        <v>50000</v>
      </c>
      <c r="F555" s="175">
        <f>F556</f>
        <v>50000</v>
      </c>
      <c r="G555" s="75">
        <f>G556</f>
        <v>50000</v>
      </c>
    </row>
    <row r="556" spans="1:7" ht="45">
      <c r="A556" s="7" t="s">
        <v>61</v>
      </c>
      <c r="B556" s="7" t="s">
        <v>340</v>
      </c>
      <c r="C556" s="10">
        <v>240</v>
      </c>
      <c r="D556" s="4" t="s">
        <v>130</v>
      </c>
      <c r="E556" s="26">
        <v>50000</v>
      </c>
      <c r="F556" s="26">
        <v>50000</v>
      </c>
      <c r="G556" s="32">
        <v>50000</v>
      </c>
    </row>
    <row r="557" spans="1:7" s="245" customFormat="1" ht="90">
      <c r="A557" s="7" t="s">
        <v>61</v>
      </c>
      <c r="B557" s="7" t="s">
        <v>341</v>
      </c>
      <c r="C557" s="10"/>
      <c r="D557" s="4" t="s">
        <v>115</v>
      </c>
      <c r="E557" s="26">
        <f>E558</f>
        <v>0</v>
      </c>
      <c r="F557" s="26">
        <f>F558</f>
        <v>25000</v>
      </c>
      <c r="G557" s="32">
        <f>G558</f>
        <v>25000</v>
      </c>
    </row>
    <row r="558" spans="1:7" s="245" customFormat="1" ht="45">
      <c r="A558" s="7" t="s">
        <v>61</v>
      </c>
      <c r="B558" s="7" t="s">
        <v>341</v>
      </c>
      <c r="C558" s="10">
        <v>240</v>
      </c>
      <c r="D558" s="4" t="s">
        <v>130</v>
      </c>
      <c r="E558" s="383">
        <v>0</v>
      </c>
      <c r="F558" s="383">
        <v>25000</v>
      </c>
      <c r="G558" s="381">
        <v>25000</v>
      </c>
    </row>
    <row r="559" spans="1:7" ht="45">
      <c r="A559" s="7" t="s">
        <v>61</v>
      </c>
      <c r="B559" s="7" t="s">
        <v>176</v>
      </c>
      <c r="C559" s="10"/>
      <c r="D559" s="180" t="s">
        <v>439</v>
      </c>
      <c r="E559" s="378">
        <f>E560</f>
        <v>330000</v>
      </c>
      <c r="F559" s="378">
        <f t="shared" ref="F559:G559" si="126">F560</f>
        <v>536000</v>
      </c>
      <c r="G559" s="378">
        <f t="shared" si="126"/>
        <v>536000</v>
      </c>
    </row>
    <row r="560" spans="1:7" ht="60">
      <c r="A560" s="7" t="s">
        <v>61</v>
      </c>
      <c r="B560" s="7" t="s">
        <v>222</v>
      </c>
      <c r="C560" s="10"/>
      <c r="D560" s="20" t="s">
        <v>450</v>
      </c>
      <c r="E560" s="378">
        <f>E561+E563</f>
        <v>330000</v>
      </c>
      <c r="F560" s="378">
        <f t="shared" ref="F560:G560" si="127">F561+F563</f>
        <v>536000</v>
      </c>
      <c r="G560" s="378">
        <f t="shared" si="127"/>
        <v>536000</v>
      </c>
    </row>
    <row r="561" spans="1:7" ht="45">
      <c r="A561" s="7" t="s">
        <v>61</v>
      </c>
      <c r="B561" s="7" t="s">
        <v>342</v>
      </c>
      <c r="C561" s="10"/>
      <c r="D561" s="4" t="s">
        <v>116</v>
      </c>
      <c r="E561" s="175">
        <f>E562</f>
        <v>80000</v>
      </c>
      <c r="F561" s="175">
        <f>F562</f>
        <v>236000</v>
      </c>
      <c r="G561" s="75">
        <f>G562</f>
        <v>236000</v>
      </c>
    </row>
    <row r="562" spans="1:7" ht="61.9" customHeight="1">
      <c r="A562" s="7" t="s">
        <v>61</v>
      </c>
      <c r="B562" s="7" t="s">
        <v>342</v>
      </c>
      <c r="C562" s="10">
        <v>310</v>
      </c>
      <c r="D562" s="4" t="s">
        <v>173</v>
      </c>
      <c r="E562" s="26">
        <v>80000</v>
      </c>
      <c r="F562" s="26">
        <v>236000</v>
      </c>
      <c r="G562" s="32">
        <v>236000</v>
      </c>
    </row>
    <row r="563" spans="1:7" ht="30">
      <c r="A563" s="7" t="s">
        <v>61</v>
      </c>
      <c r="B563" s="7" t="s">
        <v>344</v>
      </c>
      <c r="C563" s="10"/>
      <c r="D563" s="4" t="s">
        <v>117</v>
      </c>
      <c r="E563" s="26">
        <f>E564</f>
        <v>250000</v>
      </c>
      <c r="F563" s="26">
        <f>F564</f>
        <v>300000</v>
      </c>
      <c r="G563" s="32">
        <f>G564</f>
        <v>300000</v>
      </c>
    </row>
    <row r="564" spans="1:7" s="250" customFormat="1" ht="30">
      <c r="A564" s="7" t="s">
        <v>61</v>
      </c>
      <c r="B564" s="7" t="s">
        <v>344</v>
      </c>
      <c r="C564" s="10">
        <v>310</v>
      </c>
      <c r="D564" s="4" t="s">
        <v>173</v>
      </c>
      <c r="E564" s="176">
        <v>250000</v>
      </c>
      <c r="F564" s="176">
        <v>300000</v>
      </c>
      <c r="G564" s="76">
        <v>300000</v>
      </c>
    </row>
    <row r="565" spans="1:7" ht="60" customHeight="1">
      <c r="A565" s="7" t="s">
        <v>61</v>
      </c>
      <c r="B565" s="7" t="s">
        <v>172</v>
      </c>
      <c r="C565" s="10"/>
      <c r="D565" s="180" t="s">
        <v>60</v>
      </c>
      <c r="E565" s="378">
        <f>E566+E577</f>
        <v>932535.34000000008</v>
      </c>
      <c r="F565" s="378">
        <f t="shared" ref="F565:G565" si="128">F566+F577</f>
        <v>802000</v>
      </c>
      <c r="G565" s="378">
        <f t="shared" si="128"/>
        <v>802000</v>
      </c>
    </row>
    <row r="566" spans="1:7" ht="33.75" customHeight="1">
      <c r="A566" s="7" t="s">
        <v>61</v>
      </c>
      <c r="B566" s="7" t="s">
        <v>223</v>
      </c>
      <c r="C566" s="10"/>
      <c r="D566" s="20" t="s">
        <v>224</v>
      </c>
      <c r="E566" s="378">
        <f>E567+E569+E571+E573+E575</f>
        <v>341000</v>
      </c>
      <c r="F566" s="378">
        <f>F567+F569+F571+F573+F575</f>
        <v>241000</v>
      </c>
      <c r="G566" s="378">
        <f>G567+G569+G571+G573+G575</f>
        <v>241000</v>
      </c>
    </row>
    <row r="567" spans="1:7" ht="60">
      <c r="A567" s="7" t="s">
        <v>61</v>
      </c>
      <c r="B567" s="7" t="s">
        <v>345</v>
      </c>
      <c r="C567" s="10"/>
      <c r="D567" s="4" t="s">
        <v>440</v>
      </c>
      <c r="E567" s="175">
        <f>E568</f>
        <v>20000</v>
      </c>
      <c r="F567" s="175">
        <f>F568</f>
        <v>20000</v>
      </c>
      <c r="G567" s="75">
        <f>G568</f>
        <v>20000</v>
      </c>
    </row>
    <row r="568" spans="1:7" ht="45">
      <c r="A568" s="7" t="s">
        <v>61</v>
      </c>
      <c r="B568" s="7" t="s">
        <v>345</v>
      </c>
      <c r="C568" s="10">
        <v>240</v>
      </c>
      <c r="D568" s="4" t="s">
        <v>130</v>
      </c>
      <c r="E568" s="26">
        <v>20000</v>
      </c>
      <c r="F568" s="26">
        <v>20000</v>
      </c>
      <c r="G568" s="32">
        <v>20000</v>
      </c>
    </row>
    <row r="569" spans="1:7" ht="45">
      <c r="A569" s="7" t="s">
        <v>61</v>
      </c>
      <c r="B569" s="7" t="s">
        <v>346</v>
      </c>
      <c r="C569" s="10"/>
      <c r="D569" s="4" t="s">
        <v>441</v>
      </c>
      <c r="E569" s="26">
        <f>E570</f>
        <v>160000</v>
      </c>
      <c r="F569" s="26">
        <f>F570</f>
        <v>160000</v>
      </c>
      <c r="G569" s="32">
        <f>G570</f>
        <v>160000</v>
      </c>
    </row>
    <row r="570" spans="1:7" ht="45">
      <c r="A570" s="7" t="s">
        <v>61</v>
      </c>
      <c r="B570" s="7" t="s">
        <v>346</v>
      </c>
      <c r="C570" s="10">
        <v>320</v>
      </c>
      <c r="D570" s="4" t="s">
        <v>175</v>
      </c>
      <c r="E570" s="26">
        <v>160000</v>
      </c>
      <c r="F570" s="26">
        <v>160000</v>
      </c>
      <c r="G570" s="32">
        <v>160000</v>
      </c>
    </row>
    <row r="571" spans="1:7" ht="30">
      <c r="A571" s="7" t="s">
        <v>61</v>
      </c>
      <c r="B571" s="7" t="s">
        <v>347</v>
      </c>
      <c r="C571" s="10"/>
      <c r="D571" s="4" t="s">
        <v>19</v>
      </c>
      <c r="E571" s="26">
        <f>E572</f>
        <v>29000</v>
      </c>
      <c r="F571" s="26">
        <f>F572</f>
        <v>29000</v>
      </c>
      <c r="G571" s="32">
        <f>G572</f>
        <v>29000</v>
      </c>
    </row>
    <row r="572" spans="1:7" s="252" customFormat="1" ht="45">
      <c r="A572" s="7" t="s">
        <v>61</v>
      </c>
      <c r="B572" s="7" t="s">
        <v>347</v>
      </c>
      <c r="C572" s="10">
        <v>240</v>
      </c>
      <c r="D572" s="4" t="s">
        <v>130</v>
      </c>
      <c r="E572" s="26">
        <v>29000</v>
      </c>
      <c r="F572" s="26">
        <v>29000</v>
      </c>
      <c r="G572" s="32">
        <v>29000</v>
      </c>
    </row>
    <row r="573" spans="1:7" s="252" customFormat="1" ht="45">
      <c r="A573" s="7" t="s">
        <v>61</v>
      </c>
      <c r="B573" s="7" t="s">
        <v>348</v>
      </c>
      <c r="C573" s="10"/>
      <c r="D573" s="224" t="s">
        <v>551</v>
      </c>
      <c r="E573" s="26">
        <f>E574</f>
        <v>72000</v>
      </c>
      <c r="F573" s="26">
        <f>F574</f>
        <v>22000</v>
      </c>
      <c r="G573" s="32">
        <f>G574</f>
        <v>22000</v>
      </c>
    </row>
    <row r="574" spans="1:7" ht="30">
      <c r="A574" s="7" t="s">
        <v>61</v>
      </c>
      <c r="B574" s="7" t="s">
        <v>348</v>
      </c>
      <c r="C574" s="34">
        <v>310</v>
      </c>
      <c r="D574" s="4" t="s">
        <v>173</v>
      </c>
      <c r="E574" s="26">
        <v>72000</v>
      </c>
      <c r="F574" s="26">
        <v>22000</v>
      </c>
      <c r="G574" s="32">
        <v>22000</v>
      </c>
    </row>
    <row r="575" spans="1:7" ht="30">
      <c r="A575" s="7" t="s">
        <v>61</v>
      </c>
      <c r="B575" s="7" t="s">
        <v>349</v>
      </c>
      <c r="C575" s="34"/>
      <c r="D575" s="19" t="s">
        <v>261</v>
      </c>
      <c r="E575" s="26">
        <f>E576</f>
        <v>60000</v>
      </c>
      <c r="F575" s="26">
        <f>F576</f>
        <v>10000</v>
      </c>
      <c r="G575" s="32">
        <f>G576</f>
        <v>10000</v>
      </c>
    </row>
    <row r="576" spans="1:7" s="297" customFormat="1" ht="45">
      <c r="A576" s="7" t="s">
        <v>61</v>
      </c>
      <c r="B576" s="7" t="s">
        <v>349</v>
      </c>
      <c r="C576" s="34">
        <v>240</v>
      </c>
      <c r="D576" s="4" t="s">
        <v>130</v>
      </c>
      <c r="E576" s="176">
        <v>60000</v>
      </c>
      <c r="F576" s="176">
        <v>10000</v>
      </c>
      <c r="G576" s="76">
        <v>10000</v>
      </c>
    </row>
    <row r="577" spans="1:7" s="297" customFormat="1" ht="60">
      <c r="A577" s="7" t="s">
        <v>61</v>
      </c>
      <c r="B577" s="7" t="s">
        <v>225</v>
      </c>
      <c r="C577" s="34"/>
      <c r="D577" s="20" t="s">
        <v>443</v>
      </c>
      <c r="E577" s="378">
        <f>E578+E580+E582</f>
        <v>591535.34000000008</v>
      </c>
      <c r="F577" s="378">
        <f t="shared" ref="F577:G577" si="129">F578+F580+F582</f>
        <v>561000</v>
      </c>
      <c r="G577" s="378">
        <f t="shared" si="129"/>
        <v>561000</v>
      </c>
    </row>
    <row r="578" spans="1:7" s="297" customFormat="1" ht="45">
      <c r="A578" s="7" t="s">
        <v>61</v>
      </c>
      <c r="B578" s="7" t="s">
        <v>350</v>
      </c>
      <c r="C578" s="34"/>
      <c r="D578" s="4" t="s">
        <v>118</v>
      </c>
      <c r="E578" s="175">
        <f>E579</f>
        <v>430535.34</v>
      </c>
      <c r="F578" s="175">
        <f>F579</f>
        <v>400000</v>
      </c>
      <c r="G578" s="75">
        <f>G579</f>
        <v>400000</v>
      </c>
    </row>
    <row r="579" spans="1:7" s="297" customFormat="1" ht="45">
      <c r="A579" s="7" t="s">
        <v>61</v>
      </c>
      <c r="B579" s="7" t="s">
        <v>350</v>
      </c>
      <c r="C579" s="34">
        <v>240</v>
      </c>
      <c r="D579" s="4" t="s">
        <v>130</v>
      </c>
      <c r="E579" s="26">
        <v>430535.34</v>
      </c>
      <c r="F579" s="26">
        <v>400000</v>
      </c>
      <c r="G579" s="32">
        <v>400000</v>
      </c>
    </row>
    <row r="580" spans="1:7" ht="60">
      <c r="A580" s="7" t="s">
        <v>61</v>
      </c>
      <c r="B580" s="7" t="s">
        <v>351</v>
      </c>
      <c r="C580" s="34"/>
      <c r="D580" s="4" t="s">
        <v>442</v>
      </c>
      <c r="E580" s="26">
        <f>E581</f>
        <v>35000</v>
      </c>
      <c r="F580" s="26">
        <f>F581</f>
        <v>35000</v>
      </c>
      <c r="G580" s="32">
        <f>G581</f>
        <v>35000</v>
      </c>
    </row>
    <row r="581" spans="1:7" ht="45">
      <c r="A581" s="7" t="s">
        <v>61</v>
      </c>
      <c r="B581" s="7" t="s">
        <v>351</v>
      </c>
      <c r="C581" s="34">
        <v>240</v>
      </c>
      <c r="D581" s="4" t="s">
        <v>130</v>
      </c>
      <c r="E581" s="26">
        <v>35000</v>
      </c>
      <c r="F581" s="26">
        <v>35000</v>
      </c>
      <c r="G581" s="32">
        <v>35000</v>
      </c>
    </row>
    <row r="582" spans="1:7" ht="90">
      <c r="A582" s="7" t="s">
        <v>61</v>
      </c>
      <c r="B582" s="7" t="s">
        <v>352</v>
      </c>
      <c r="C582" s="10"/>
      <c r="D582" s="376" t="s">
        <v>412</v>
      </c>
      <c r="E582" s="383">
        <f>E583</f>
        <v>126000</v>
      </c>
      <c r="F582" s="383">
        <f>F583</f>
        <v>126000</v>
      </c>
      <c r="G582" s="381">
        <f>G583</f>
        <v>126000</v>
      </c>
    </row>
    <row r="583" spans="1:7" s="64" customFormat="1" ht="30">
      <c r="A583" s="7" t="s">
        <v>61</v>
      </c>
      <c r="B583" s="7" t="s">
        <v>352</v>
      </c>
      <c r="C583" s="54">
        <v>310</v>
      </c>
      <c r="D583" s="377" t="s">
        <v>173</v>
      </c>
      <c r="E583" s="378">
        <v>126000</v>
      </c>
      <c r="F583" s="378">
        <v>126000</v>
      </c>
      <c r="G583" s="378">
        <v>126000</v>
      </c>
    </row>
    <row r="584" spans="1:7" s="64" customFormat="1" ht="75">
      <c r="A584" s="7" t="s">
        <v>61</v>
      </c>
      <c r="B584" s="7" t="s">
        <v>153</v>
      </c>
      <c r="C584" s="10"/>
      <c r="D584" s="198" t="s">
        <v>601</v>
      </c>
      <c r="E584" s="378">
        <f>E585</f>
        <v>1026000</v>
      </c>
      <c r="F584" s="378">
        <f t="shared" ref="F584:G587" si="130">F585</f>
        <v>1026000</v>
      </c>
      <c r="G584" s="378">
        <f t="shared" si="130"/>
        <v>1026000</v>
      </c>
    </row>
    <row r="585" spans="1:7" s="64" customFormat="1" ht="90">
      <c r="A585" s="7" t="s">
        <v>61</v>
      </c>
      <c r="B585" s="7" t="s">
        <v>227</v>
      </c>
      <c r="C585" s="10"/>
      <c r="D585" s="180" t="s">
        <v>228</v>
      </c>
      <c r="E585" s="378">
        <f>E586</f>
        <v>1026000</v>
      </c>
      <c r="F585" s="378">
        <f t="shared" si="130"/>
        <v>1026000</v>
      </c>
      <c r="G585" s="378">
        <f t="shared" si="130"/>
        <v>1026000</v>
      </c>
    </row>
    <row r="586" spans="1:7" s="159" customFormat="1" ht="90">
      <c r="A586" s="7" t="s">
        <v>61</v>
      </c>
      <c r="B586" s="7" t="s">
        <v>229</v>
      </c>
      <c r="C586" s="10"/>
      <c r="D586" s="180" t="s">
        <v>230</v>
      </c>
      <c r="E586" s="378">
        <f>E587</f>
        <v>1026000</v>
      </c>
      <c r="F586" s="378">
        <f t="shared" si="130"/>
        <v>1026000</v>
      </c>
      <c r="G586" s="378">
        <f t="shared" si="130"/>
        <v>1026000</v>
      </c>
    </row>
    <row r="587" spans="1:7" s="164" customFormat="1" ht="135">
      <c r="A587" s="7" t="s">
        <v>61</v>
      </c>
      <c r="B587" s="7" t="s">
        <v>15</v>
      </c>
      <c r="C587" s="10"/>
      <c r="D587" s="180" t="s">
        <v>565</v>
      </c>
      <c r="E587" s="378">
        <f>E588</f>
        <v>1026000</v>
      </c>
      <c r="F587" s="378">
        <f t="shared" si="130"/>
        <v>1026000</v>
      </c>
      <c r="G587" s="378">
        <f t="shared" si="130"/>
        <v>1026000</v>
      </c>
    </row>
    <row r="588" spans="1:7" s="164" customFormat="1" ht="60" customHeight="1">
      <c r="A588" s="7" t="s">
        <v>61</v>
      </c>
      <c r="B588" s="7" t="s">
        <v>15</v>
      </c>
      <c r="C588" s="10">
        <v>310</v>
      </c>
      <c r="D588" s="4" t="s">
        <v>173</v>
      </c>
      <c r="E588" s="190">
        <v>1026000</v>
      </c>
      <c r="F588" s="190">
        <v>1026000</v>
      </c>
      <c r="G588" s="181">
        <v>1026000</v>
      </c>
    </row>
    <row r="589" spans="1:7" s="543" customFormat="1" ht="60" customHeight="1">
      <c r="A589" s="548" t="s">
        <v>61</v>
      </c>
      <c r="B589" s="548" t="s">
        <v>134</v>
      </c>
      <c r="C589" s="546" t="s">
        <v>24</v>
      </c>
      <c r="D589" s="550" t="s">
        <v>417</v>
      </c>
      <c r="E589" s="549">
        <f>E590</f>
        <v>125000</v>
      </c>
      <c r="F589" s="549">
        <v>0</v>
      </c>
      <c r="G589" s="549">
        <v>0</v>
      </c>
    </row>
    <row r="590" spans="1:7" s="543" customFormat="1" ht="60" customHeight="1">
      <c r="A590" s="548" t="s">
        <v>61</v>
      </c>
      <c r="B590" s="548" t="s">
        <v>280</v>
      </c>
      <c r="C590" s="547"/>
      <c r="D590" s="550" t="s">
        <v>37</v>
      </c>
      <c r="E590" s="549">
        <f>E591</f>
        <v>125000</v>
      </c>
      <c r="F590" s="549">
        <v>0</v>
      </c>
      <c r="G590" s="549">
        <v>0</v>
      </c>
    </row>
    <row r="591" spans="1:7" s="543" customFormat="1" ht="60" customHeight="1">
      <c r="A591" s="548" t="s">
        <v>61</v>
      </c>
      <c r="B591" s="548" t="s">
        <v>280</v>
      </c>
      <c r="C591" s="547">
        <v>310</v>
      </c>
      <c r="D591" s="550" t="s">
        <v>173</v>
      </c>
      <c r="E591" s="549">
        <v>125000</v>
      </c>
      <c r="F591" s="549">
        <v>0</v>
      </c>
      <c r="G591" s="549">
        <v>0</v>
      </c>
    </row>
    <row r="592" spans="1:7" s="462" customFormat="1" ht="60" customHeight="1">
      <c r="A592" s="7" t="s">
        <v>64</v>
      </c>
      <c r="B592" s="7"/>
      <c r="C592" s="10"/>
      <c r="D592" s="180" t="s">
        <v>65</v>
      </c>
      <c r="E592" s="378">
        <f>E593+E598+E605+E611</f>
        <v>4846716.51</v>
      </c>
      <c r="F592" s="378">
        <f t="shared" ref="F592:G592" si="131">F593+F598+F605</f>
        <v>1520980</v>
      </c>
      <c r="G592" s="378">
        <f t="shared" si="131"/>
        <v>4952080</v>
      </c>
    </row>
    <row r="593" spans="1:7" s="462" customFormat="1" ht="60" customHeight="1">
      <c r="A593" s="92" t="s">
        <v>64</v>
      </c>
      <c r="B593" s="92" t="s">
        <v>160</v>
      </c>
      <c r="C593" s="10"/>
      <c r="D593" s="180" t="s">
        <v>605</v>
      </c>
      <c r="E593" s="378">
        <f>E594</f>
        <v>283500</v>
      </c>
      <c r="F593" s="378">
        <f t="shared" ref="F593:G596" si="132">F594</f>
        <v>133980</v>
      </c>
      <c r="G593" s="378">
        <f t="shared" si="132"/>
        <v>133980</v>
      </c>
    </row>
    <row r="594" spans="1:7" s="462" customFormat="1" ht="60" customHeight="1">
      <c r="A594" s="92" t="s">
        <v>64</v>
      </c>
      <c r="B594" s="92" t="s">
        <v>353</v>
      </c>
      <c r="C594" s="10"/>
      <c r="D594" s="180" t="s">
        <v>356</v>
      </c>
      <c r="E594" s="378">
        <f>E595</f>
        <v>283500</v>
      </c>
      <c r="F594" s="378">
        <f t="shared" si="132"/>
        <v>133980</v>
      </c>
      <c r="G594" s="378">
        <f t="shared" si="132"/>
        <v>133980</v>
      </c>
    </row>
    <row r="595" spans="1:7" s="462" customFormat="1" ht="60" customHeight="1">
      <c r="A595" s="92" t="s">
        <v>64</v>
      </c>
      <c r="B595" s="92" t="s">
        <v>354</v>
      </c>
      <c r="C595" s="10"/>
      <c r="D595" s="180" t="s">
        <v>357</v>
      </c>
      <c r="E595" s="378">
        <f>E596</f>
        <v>283500</v>
      </c>
      <c r="F595" s="378">
        <f t="shared" si="132"/>
        <v>133980</v>
      </c>
      <c r="G595" s="378">
        <f t="shared" si="132"/>
        <v>133980</v>
      </c>
    </row>
    <row r="596" spans="1:7" s="462" customFormat="1" ht="60" customHeight="1">
      <c r="A596" s="92" t="s">
        <v>64</v>
      </c>
      <c r="B596" s="92" t="s">
        <v>355</v>
      </c>
      <c r="C596" s="10"/>
      <c r="D596" s="180" t="s">
        <v>358</v>
      </c>
      <c r="E596" s="378">
        <f>E597</f>
        <v>283500</v>
      </c>
      <c r="F596" s="378">
        <f t="shared" si="132"/>
        <v>133980</v>
      </c>
      <c r="G596" s="378">
        <f t="shared" si="132"/>
        <v>133980</v>
      </c>
    </row>
    <row r="597" spans="1:7" s="64" customFormat="1" ht="45">
      <c r="A597" s="92" t="s">
        <v>64</v>
      </c>
      <c r="B597" s="92" t="s">
        <v>355</v>
      </c>
      <c r="C597" s="10">
        <v>320</v>
      </c>
      <c r="D597" s="91" t="s">
        <v>175</v>
      </c>
      <c r="E597" s="190">
        <v>283500</v>
      </c>
      <c r="F597" s="190">
        <v>133980</v>
      </c>
      <c r="G597" s="181">
        <v>133980</v>
      </c>
    </row>
    <row r="598" spans="1:7" ht="90">
      <c r="A598" s="7" t="s">
        <v>64</v>
      </c>
      <c r="B598" s="7" t="s">
        <v>171</v>
      </c>
      <c r="C598" s="10"/>
      <c r="D598" s="180" t="s">
        <v>609</v>
      </c>
      <c r="E598" s="378">
        <f>E599</f>
        <v>0</v>
      </c>
      <c r="F598" s="378">
        <f t="shared" ref="F598:G599" si="133">F599</f>
        <v>0</v>
      </c>
      <c r="G598" s="378">
        <f t="shared" si="133"/>
        <v>3431100</v>
      </c>
    </row>
    <row r="599" spans="1:7" ht="62.25" customHeight="1">
      <c r="A599" s="7" t="s">
        <v>64</v>
      </c>
      <c r="B599" s="7" t="s">
        <v>177</v>
      </c>
      <c r="C599" s="10"/>
      <c r="D599" s="180" t="s">
        <v>66</v>
      </c>
      <c r="E599" s="378">
        <f>E600</f>
        <v>0</v>
      </c>
      <c r="F599" s="378">
        <f t="shared" si="133"/>
        <v>0</v>
      </c>
      <c r="G599" s="378">
        <f t="shared" si="133"/>
        <v>3431100</v>
      </c>
    </row>
    <row r="600" spans="1:7" ht="75">
      <c r="A600" s="7" t="s">
        <v>64</v>
      </c>
      <c r="B600" s="7" t="s">
        <v>226</v>
      </c>
      <c r="C600" s="10"/>
      <c r="D600" s="20" t="s">
        <v>451</v>
      </c>
      <c r="E600" s="378">
        <f>E601+E603</f>
        <v>0</v>
      </c>
      <c r="F600" s="378">
        <f t="shared" ref="F600:G600" si="134">F601+F603</f>
        <v>0</v>
      </c>
      <c r="G600" s="378">
        <f t="shared" si="134"/>
        <v>3431100</v>
      </c>
    </row>
    <row r="601" spans="1:7" ht="135">
      <c r="A601" s="7" t="s">
        <v>64</v>
      </c>
      <c r="B601" s="7" t="s">
        <v>12</v>
      </c>
      <c r="C601" s="10"/>
      <c r="D601" s="4" t="s">
        <v>4</v>
      </c>
      <c r="E601" s="175">
        <v>0</v>
      </c>
      <c r="F601" s="175">
        <f>F602</f>
        <v>0</v>
      </c>
      <c r="G601" s="75">
        <f>G602</f>
        <v>1143700</v>
      </c>
    </row>
    <row r="602" spans="1:7" s="72" customFormat="1">
      <c r="A602" s="7" t="s">
        <v>64</v>
      </c>
      <c r="B602" s="7" t="s">
        <v>12</v>
      </c>
      <c r="C602" s="10">
        <v>410</v>
      </c>
      <c r="D602" s="4" t="s">
        <v>250</v>
      </c>
      <c r="E602" s="26">
        <v>0</v>
      </c>
      <c r="F602" s="26">
        <v>0</v>
      </c>
      <c r="G602" s="32">
        <v>1143700</v>
      </c>
    </row>
    <row r="603" spans="1:7" ht="120">
      <c r="A603" s="7" t="s">
        <v>64</v>
      </c>
      <c r="B603" s="313" t="s">
        <v>586</v>
      </c>
      <c r="C603" s="10"/>
      <c r="D603" s="4" t="s">
        <v>475</v>
      </c>
      <c r="E603" s="26">
        <v>0</v>
      </c>
      <c r="F603" s="26">
        <f>F604</f>
        <v>0</v>
      </c>
      <c r="G603" s="147">
        <f>G604</f>
        <v>2287400</v>
      </c>
    </row>
    <row r="604" spans="1:7" ht="88.5" customHeight="1">
      <c r="A604" s="7" t="s">
        <v>64</v>
      </c>
      <c r="B604" s="313" t="s">
        <v>586</v>
      </c>
      <c r="C604" s="10">
        <v>410</v>
      </c>
      <c r="D604" s="4" t="s">
        <v>250</v>
      </c>
      <c r="E604" s="176">
        <v>0</v>
      </c>
      <c r="F604" s="176">
        <v>0</v>
      </c>
      <c r="G604" s="76">
        <v>2287400</v>
      </c>
    </row>
    <row r="605" spans="1:7" ht="75">
      <c r="A605" s="7" t="s">
        <v>64</v>
      </c>
      <c r="B605" s="7" t="s">
        <v>153</v>
      </c>
      <c r="C605" s="6"/>
      <c r="D605" s="180" t="s">
        <v>604</v>
      </c>
      <c r="E605" s="378">
        <f>E606</f>
        <v>1387000</v>
      </c>
      <c r="F605" s="378">
        <f t="shared" ref="F605:G607" si="135">F606</f>
        <v>1387000</v>
      </c>
      <c r="G605" s="378">
        <f t="shared" si="135"/>
        <v>1387000</v>
      </c>
    </row>
    <row r="606" spans="1:7" ht="30">
      <c r="A606" s="7" t="s">
        <v>64</v>
      </c>
      <c r="B606" s="7" t="s">
        <v>154</v>
      </c>
      <c r="C606" s="6"/>
      <c r="D606" s="180" t="s">
        <v>101</v>
      </c>
      <c r="E606" s="378">
        <f>E607</f>
        <v>1387000</v>
      </c>
      <c r="F606" s="378">
        <f t="shared" si="135"/>
        <v>1387000</v>
      </c>
      <c r="G606" s="378">
        <f t="shared" si="135"/>
        <v>1387000</v>
      </c>
    </row>
    <row r="607" spans="1:7" s="159" customFormat="1" ht="75">
      <c r="A607" s="7" t="s">
        <v>64</v>
      </c>
      <c r="B607" s="7" t="s">
        <v>195</v>
      </c>
      <c r="C607" s="6"/>
      <c r="D607" s="20" t="s">
        <v>413</v>
      </c>
      <c r="E607" s="378">
        <f>E608</f>
        <v>1387000</v>
      </c>
      <c r="F607" s="378">
        <f t="shared" si="135"/>
        <v>1387000</v>
      </c>
      <c r="G607" s="378">
        <f t="shared" si="135"/>
        <v>1387000</v>
      </c>
    </row>
    <row r="608" spans="1:7" s="159" customFormat="1" ht="165">
      <c r="A608" s="7" t="s">
        <v>64</v>
      </c>
      <c r="B608" s="7" t="s">
        <v>16</v>
      </c>
      <c r="C608" s="6"/>
      <c r="D608" s="197" t="s">
        <v>520</v>
      </c>
      <c r="E608" s="378">
        <f>E609+E610</f>
        <v>1387000</v>
      </c>
      <c r="F608" s="378">
        <f t="shared" ref="F608:G608" si="136">F609+F610</f>
        <v>1387000</v>
      </c>
      <c r="G608" s="378">
        <f t="shared" si="136"/>
        <v>1387000</v>
      </c>
    </row>
    <row r="609" spans="1:7" s="159" customFormat="1" ht="45">
      <c r="A609" s="7" t="s">
        <v>64</v>
      </c>
      <c r="B609" s="7" t="s">
        <v>16</v>
      </c>
      <c r="C609" s="15">
        <v>320</v>
      </c>
      <c r="D609" s="16" t="s">
        <v>175</v>
      </c>
      <c r="E609" s="175">
        <v>1347000</v>
      </c>
      <c r="F609" s="175">
        <v>1347000</v>
      </c>
      <c r="G609" s="75">
        <v>1347000</v>
      </c>
    </row>
    <row r="610" spans="1:7" ht="45">
      <c r="A610" s="7" t="s">
        <v>64</v>
      </c>
      <c r="B610" s="7" t="s">
        <v>16</v>
      </c>
      <c r="C610" s="18">
        <v>240</v>
      </c>
      <c r="D610" s="19" t="s">
        <v>130</v>
      </c>
      <c r="E610" s="176">
        <v>40000</v>
      </c>
      <c r="F610" s="176">
        <v>40000</v>
      </c>
      <c r="G610" s="76">
        <v>40000</v>
      </c>
    </row>
    <row r="611" spans="1:7" s="472" customFormat="1" ht="90">
      <c r="A611" s="402" t="s">
        <v>64</v>
      </c>
      <c r="B611" s="477" t="s">
        <v>284</v>
      </c>
      <c r="C611" s="475"/>
      <c r="D611" s="479" t="s">
        <v>599</v>
      </c>
      <c r="E611" s="476">
        <f>E612</f>
        <v>3176216.51</v>
      </c>
      <c r="F611" s="476">
        <v>0</v>
      </c>
      <c r="G611" s="476">
        <v>0</v>
      </c>
    </row>
    <row r="612" spans="1:7" s="472" customFormat="1" ht="45">
      <c r="A612" s="402" t="s">
        <v>64</v>
      </c>
      <c r="B612" s="477" t="s">
        <v>714</v>
      </c>
      <c r="C612" s="475"/>
      <c r="D612" s="480" t="s">
        <v>718</v>
      </c>
      <c r="E612" s="476">
        <f>E613</f>
        <v>3176216.51</v>
      </c>
      <c r="F612" s="476">
        <v>0</v>
      </c>
      <c r="G612" s="476">
        <v>0</v>
      </c>
    </row>
    <row r="613" spans="1:7" s="472" customFormat="1" ht="30">
      <c r="A613" s="474" t="s">
        <v>64</v>
      </c>
      <c r="B613" s="477" t="s">
        <v>715</v>
      </c>
      <c r="C613" s="475"/>
      <c r="D613" s="480" t="s">
        <v>719</v>
      </c>
      <c r="E613" s="476">
        <f>E614+E616</f>
        <v>3176216.51</v>
      </c>
      <c r="F613" s="476">
        <v>0</v>
      </c>
      <c r="G613" s="476">
        <v>0</v>
      </c>
    </row>
    <row r="614" spans="1:7" s="472" customFormat="1" ht="60">
      <c r="A614" s="474" t="s">
        <v>64</v>
      </c>
      <c r="B614" s="477" t="s">
        <v>716</v>
      </c>
      <c r="C614" s="475"/>
      <c r="D614" s="480" t="s">
        <v>720</v>
      </c>
      <c r="E614" s="476">
        <f>E615</f>
        <v>745036.51</v>
      </c>
      <c r="F614" s="476">
        <v>0</v>
      </c>
      <c r="G614" s="476">
        <v>0</v>
      </c>
    </row>
    <row r="615" spans="1:7" s="472" customFormat="1">
      <c r="A615" s="474" t="s">
        <v>64</v>
      </c>
      <c r="B615" s="477" t="s">
        <v>716</v>
      </c>
      <c r="C615" s="475">
        <v>410</v>
      </c>
      <c r="D615" s="538" t="s">
        <v>250</v>
      </c>
      <c r="E615" s="476">
        <v>745036.51</v>
      </c>
      <c r="F615" s="476">
        <v>0</v>
      </c>
      <c r="G615" s="476">
        <v>0</v>
      </c>
    </row>
    <row r="616" spans="1:7" s="472" customFormat="1" ht="60">
      <c r="A616" s="474" t="s">
        <v>64</v>
      </c>
      <c r="B616" s="477" t="s">
        <v>717</v>
      </c>
      <c r="C616" s="475"/>
      <c r="D616" s="480" t="s">
        <v>721</v>
      </c>
      <c r="E616" s="476">
        <f>E617</f>
        <v>2431180</v>
      </c>
      <c r="F616" s="476">
        <v>0</v>
      </c>
      <c r="G616" s="476">
        <v>0</v>
      </c>
    </row>
    <row r="617" spans="1:7" s="472" customFormat="1">
      <c r="A617" s="474" t="s">
        <v>64</v>
      </c>
      <c r="B617" s="477" t="s">
        <v>717</v>
      </c>
      <c r="C617" s="475">
        <v>410</v>
      </c>
      <c r="D617" s="538" t="s">
        <v>250</v>
      </c>
      <c r="E617" s="476">
        <v>2431180</v>
      </c>
      <c r="F617" s="476">
        <v>0</v>
      </c>
      <c r="G617" s="476">
        <v>0</v>
      </c>
    </row>
    <row r="618" spans="1:7" ht="25.5" customHeight="1">
      <c r="A618" s="11" t="s">
        <v>67</v>
      </c>
      <c r="B618" s="11"/>
      <c r="C618" s="215"/>
      <c r="D618" s="406" t="s">
        <v>68</v>
      </c>
      <c r="E618" s="456">
        <f>E619</f>
        <v>578000</v>
      </c>
      <c r="F618" s="456">
        <f t="shared" ref="F618:G620" si="137">F619</f>
        <v>603000</v>
      </c>
      <c r="G618" s="456">
        <f t="shared" si="137"/>
        <v>603000</v>
      </c>
    </row>
    <row r="619" spans="1:7">
      <c r="A619" s="7" t="s">
        <v>69</v>
      </c>
      <c r="B619" s="7"/>
      <c r="C619" s="10"/>
      <c r="D619" s="198" t="s">
        <v>70</v>
      </c>
      <c r="E619" s="378">
        <f>E620</f>
        <v>578000</v>
      </c>
      <c r="F619" s="378">
        <f t="shared" si="137"/>
        <v>603000</v>
      </c>
      <c r="G619" s="378">
        <f t="shared" si="137"/>
        <v>603000</v>
      </c>
    </row>
    <row r="620" spans="1:7" s="155" customFormat="1" ht="75">
      <c r="A620" s="7" t="s">
        <v>69</v>
      </c>
      <c r="B620" s="7" t="s">
        <v>178</v>
      </c>
      <c r="C620" s="10"/>
      <c r="D620" s="180" t="s">
        <v>610</v>
      </c>
      <c r="E620" s="378">
        <f>E621</f>
        <v>578000</v>
      </c>
      <c r="F620" s="378">
        <f t="shared" si="137"/>
        <v>603000</v>
      </c>
      <c r="G620" s="378">
        <f t="shared" si="137"/>
        <v>603000</v>
      </c>
    </row>
    <row r="621" spans="1:7" s="155" customFormat="1" ht="45">
      <c r="A621" s="7" t="s">
        <v>69</v>
      </c>
      <c r="B621" s="7" t="s">
        <v>179</v>
      </c>
      <c r="C621" s="10"/>
      <c r="D621" s="180" t="s">
        <v>464</v>
      </c>
      <c r="E621" s="378">
        <f>E622+E635</f>
        <v>578000</v>
      </c>
      <c r="F621" s="378">
        <f t="shared" ref="F621:G621" si="138">F622+F635</f>
        <v>603000</v>
      </c>
      <c r="G621" s="378">
        <f t="shared" si="138"/>
        <v>603000</v>
      </c>
    </row>
    <row r="622" spans="1:7" s="155" customFormat="1" ht="105">
      <c r="A622" s="7" t="s">
        <v>69</v>
      </c>
      <c r="B622" s="7" t="s">
        <v>231</v>
      </c>
      <c r="C622" s="10"/>
      <c r="D622" s="374" t="s">
        <v>444</v>
      </c>
      <c r="E622" s="378">
        <f>E623+E626+E629+E631+E633</f>
        <v>578000</v>
      </c>
      <c r="F622" s="378">
        <f t="shared" ref="F622:G622" si="139">F623+F626+F629+F631+F633</f>
        <v>578000</v>
      </c>
      <c r="G622" s="378">
        <f t="shared" si="139"/>
        <v>578000</v>
      </c>
    </row>
    <row r="623" spans="1:7" s="104" customFormat="1" ht="63.75" customHeight="1">
      <c r="A623" s="7" t="s">
        <v>69</v>
      </c>
      <c r="B623" s="7" t="s">
        <v>359</v>
      </c>
      <c r="C623" s="10"/>
      <c r="D623" s="180" t="s">
        <v>452</v>
      </c>
      <c r="E623" s="192">
        <f>E624+E625</f>
        <v>140000</v>
      </c>
      <c r="F623" s="193">
        <f>F624+F625</f>
        <v>140000</v>
      </c>
      <c r="G623" s="194">
        <f>G624+G625</f>
        <v>140000</v>
      </c>
    </row>
    <row r="624" spans="1:7" s="310" customFormat="1" ht="63.75" customHeight="1">
      <c r="A624" s="92" t="s">
        <v>69</v>
      </c>
      <c r="B624" s="92" t="s">
        <v>359</v>
      </c>
      <c r="C624" s="10">
        <v>110</v>
      </c>
      <c r="D624" s="94" t="s">
        <v>476</v>
      </c>
      <c r="E624" s="175">
        <v>25000</v>
      </c>
      <c r="F624" s="175">
        <v>25000</v>
      </c>
      <c r="G624" s="75">
        <v>25000</v>
      </c>
    </row>
    <row r="625" spans="1:7" s="310" customFormat="1" ht="63.75" customHeight="1">
      <c r="A625" s="7" t="s">
        <v>69</v>
      </c>
      <c r="B625" s="7" t="s">
        <v>359</v>
      </c>
      <c r="C625" s="10">
        <v>240</v>
      </c>
      <c r="D625" s="4" t="s">
        <v>130</v>
      </c>
      <c r="E625" s="383">
        <v>115000</v>
      </c>
      <c r="F625" s="383">
        <v>115000</v>
      </c>
      <c r="G625" s="76">
        <v>115000</v>
      </c>
    </row>
    <row r="626" spans="1:7" s="310" customFormat="1" ht="63.75" customHeight="1">
      <c r="A626" s="7" t="s">
        <v>69</v>
      </c>
      <c r="B626" s="7" t="s">
        <v>360</v>
      </c>
      <c r="C626" s="10"/>
      <c r="D626" s="180" t="s">
        <v>465</v>
      </c>
      <c r="E626" s="378">
        <f>E627+E628</f>
        <v>120000</v>
      </c>
      <c r="F626" s="378">
        <f t="shared" ref="F626:G626" si="140">F627+F628</f>
        <v>120000</v>
      </c>
      <c r="G626" s="378">
        <f t="shared" si="140"/>
        <v>120000</v>
      </c>
    </row>
    <row r="627" spans="1:7" s="104" customFormat="1" ht="41.45" customHeight="1">
      <c r="A627" s="92" t="s">
        <v>69</v>
      </c>
      <c r="B627" s="95" t="s">
        <v>360</v>
      </c>
      <c r="C627" s="10">
        <v>110</v>
      </c>
      <c r="D627" s="94" t="s">
        <v>476</v>
      </c>
      <c r="E627" s="175">
        <v>25000</v>
      </c>
      <c r="F627" s="175">
        <v>25000</v>
      </c>
      <c r="G627" s="75">
        <v>25000</v>
      </c>
    </row>
    <row r="628" spans="1:7" s="78" customFormat="1" ht="45">
      <c r="A628" s="7" t="s">
        <v>69</v>
      </c>
      <c r="B628" s="7" t="s">
        <v>360</v>
      </c>
      <c r="C628" s="10">
        <v>240</v>
      </c>
      <c r="D628" s="4" t="s">
        <v>130</v>
      </c>
      <c r="E628" s="26">
        <v>95000</v>
      </c>
      <c r="F628" s="26">
        <v>95000</v>
      </c>
      <c r="G628" s="32">
        <v>95000</v>
      </c>
    </row>
    <row r="629" spans="1:7" s="78" customFormat="1" ht="60">
      <c r="A629" s="7" t="s">
        <v>69</v>
      </c>
      <c r="B629" s="7" t="s">
        <v>361</v>
      </c>
      <c r="C629" s="10"/>
      <c r="D629" s="4" t="s">
        <v>180</v>
      </c>
      <c r="E629" s="26">
        <f>E630</f>
        <v>60000</v>
      </c>
      <c r="F629" s="26">
        <f>F630</f>
        <v>60000</v>
      </c>
      <c r="G629" s="32">
        <f>G630</f>
        <v>60000</v>
      </c>
    </row>
    <row r="630" spans="1:7" ht="45">
      <c r="A630" s="7" t="s">
        <v>69</v>
      </c>
      <c r="B630" s="7" t="s">
        <v>361</v>
      </c>
      <c r="C630" s="10">
        <v>240</v>
      </c>
      <c r="D630" s="4" t="s">
        <v>130</v>
      </c>
      <c r="E630" s="26">
        <v>60000</v>
      </c>
      <c r="F630" s="26">
        <v>60000</v>
      </c>
      <c r="G630" s="32">
        <v>60000</v>
      </c>
    </row>
    <row r="631" spans="1:7" ht="120">
      <c r="A631" s="7" t="s">
        <v>69</v>
      </c>
      <c r="B631" s="7" t="s">
        <v>362</v>
      </c>
      <c r="C631" s="10"/>
      <c r="D631" s="4" t="s">
        <v>453</v>
      </c>
      <c r="E631" s="26">
        <f>E632</f>
        <v>100000</v>
      </c>
      <c r="F631" s="26">
        <f>F632</f>
        <v>100000</v>
      </c>
      <c r="G631" s="32">
        <f>G632</f>
        <v>100000</v>
      </c>
    </row>
    <row r="632" spans="1:7" ht="45">
      <c r="A632" s="7" t="s">
        <v>69</v>
      </c>
      <c r="B632" s="7" t="s">
        <v>362</v>
      </c>
      <c r="C632" s="10">
        <v>240</v>
      </c>
      <c r="D632" s="4" t="s">
        <v>130</v>
      </c>
      <c r="E632" s="26">
        <v>100000</v>
      </c>
      <c r="F632" s="26">
        <v>100000</v>
      </c>
      <c r="G632" s="32">
        <v>100000</v>
      </c>
    </row>
    <row r="633" spans="1:7" ht="30">
      <c r="A633" s="7" t="s">
        <v>69</v>
      </c>
      <c r="B633" s="7" t="s">
        <v>363</v>
      </c>
      <c r="C633" s="10"/>
      <c r="D633" s="4" t="s">
        <v>119</v>
      </c>
      <c r="E633" s="26">
        <f>E634</f>
        <v>158000</v>
      </c>
      <c r="F633" s="26">
        <f>F634</f>
        <v>158000</v>
      </c>
      <c r="G633" s="32">
        <f>G634</f>
        <v>158000</v>
      </c>
    </row>
    <row r="634" spans="1:7" ht="45">
      <c r="A634" s="7" t="s">
        <v>69</v>
      </c>
      <c r="B634" s="7" t="s">
        <v>363</v>
      </c>
      <c r="C634" s="10">
        <v>240</v>
      </c>
      <c r="D634" s="4" t="s">
        <v>130</v>
      </c>
      <c r="E634" s="176">
        <v>158000</v>
      </c>
      <c r="F634" s="176">
        <v>158000</v>
      </c>
      <c r="G634" s="76">
        <v>158000</v>
      </c>
    </row>
    <row r="635" spans="1:7" s="134" customFormat="1" ht="30">
      <c r="A635" s="7" t="s">
        <v>69</v>
      </c>
      <c r="B635" s="7" t="s">
        <v>251</v>
      </c>
      <c r="C635" s="10"/>
      <c r="D635" s="180" t="s">
        <v>252</v>
      </c>
      <c r="E635" s="378">
        <f>E636</f>
        <v>0</v>
      </c>
      <c r="F635" s="378">
        <f t="shared" ref="F635:G636" si="141">F636</f>
        <v>25000</v>
      </c>
      <c r="G635" s="378">
        <f t="shared" si="141"/>
        <v>25000</v>
      </c>
    </row>
    <row r="636" spans="1:7" s="134" customFormat="1" ht="30">
      <c r="A636" s="7" t="s">
        <v>69</v>
      </c>
      <c r="B636" s="7" t="s">
        <v>364</v>
      </c>
      <c r="C636" s="10"/>
      <c r="D636" s="180" t="s">
        <v>253</v>
      </c>
      <c r="E636" s="378">
        <f>E637</f>
        <v>0</v>
      </c>
      <c r="F636" s="378">
        <f t="shared" si="141"/>
        <v>25000</v>
      </c>
      <c r="G636" s="378">
        <f t="shared" si="141"/>
        <v>25000</v>
      </c>
    </row>
    <row r="637" spans="1:7" ht="76.5" customHeight="1">
      <c r="A637" s="7" t="s">
        <v>69</v>
      </c>
      <c r="B637" s="7" t="s">
        <v>364</v>
      </c>
      <c r="C637" s="10">
        <v>240</v>
      </c>
      <c r="D637" s="144" t="s">
        <v>130</v>
      </c>
      <c r="E637" s="190">
        <v>0</v>
      </c>
      <c r="F637" s="190">
        <v>25000</v>
      </c>
      <c r="G637" s="181">
        <v>25000</v>
      </c>
    </row>
    <row r="638" spans="1:7" ht="72" customHeight="1">
      <c r="A638" s="11" t="s">
        <v>71</v>
      </c>
      <c r="B638" s="11"/>
      <c r="C638" s="12"/>
      <c r="D638" s="195" t="s">
        <v>72</v>
      </c>
      <c r="E638" s="382">
        <f>E639</f>
        <v>2045052</v>
      </c>
      <c r="F638" s="382">
        <f t="shared" ref="F638:G642" si="142">F639</f>
        <v>1913400</v>
      </c>
      <c r="G638" s="382">
        <f t="shared" si="142"/>
        <v>1913400</v>
      </c>
    </row>
    <row r="639" spans="1:7" ht="46.5" customHeight="1">
      <c r="A639" s="7" t="s">
        <v>73</v>
      </c>
      <c r="B639" s="7"/>
      <c r="C639" s="10"/>
      <c r="D639" s="180" t="s">
        <v>74</v>
      </c>
      <c r="E639" s="378">
        <f>E640</f>
        <v>2045052</v>
      </c>
      <c r="F639" s="378">
        <f t="shared" si="142"/>
        <v>1913400</v>
      </c>
      <c r="G639" s="378">
        <f t="shared" si="142"/>
        <v>1913400</v>
      </c>
    </row>
    <row r="640" spans="1:7" ht="49.9" customHeight="1">
      <c r="A640" s="7" t="s">
        <v>73</v>
      </c>
      <c r="B640" s="7" t="s">
        <v>181</v>
      </c>
      <c r="C640" s="10"/>
      <c r="D640" s="180" t="s">
        <v>611</v>
      </c>
      <c r="E640" s="378">
        <f>E641</f>
        <v>2045052</v>
      </c>
      <c r="F640" s="378">
        <f t="shared" si="142"/>
        <v>1913400</v>
      </c>
      <c r="G640" s="378">
        <f t="shared" si="142"/>
        <v>1913400</v>
      </c>
    </row>
    <row r="641" spans="1:7" s="78" customFormat="1" ht="102" customHeight="1">
      <c r="A641" s="7" t="s">
        <v>73</v>
      </c>
      <c r="B641" s="7" t="s">
        <v>182</v>
      </c>
      <c r="C641" s="10"/>
      <c r="D641" s="180" t="s">
        <v>549</v>
      </c>
      <c r="E641" s="378">
        <f>E642+E645</f>
        <v>2045052</v>
      </c>
      <c r="F641" s="378">
        <f t="shared" ref="F641:G641" si="143">F642+F645</f>
        <v>1913400</v>
      </c>
      <c r="G641" s="378">
        <f t="shared" si="143"/>
        <v>1913400</v>
      </c>
    </row>
    <row r="642" spans="1:7" s="78" customFormat="1" ht="93.75" customHeight="1">
      <c r="A642" s="7" t="s">
        <v>73</v>
      </c>
      <c r="B642" s="7" t="s">
        <v>232</v>
      </c>
      <c r="C642" s="10"/>
      <c r="D642" s="20" t="s">
        <v>262</v>
      </c>
      <c r="E642" s="378">
        <f>E643</f>
        <v>1031652</v>
      </c>
      <c r="F642" s="378">
        <f t="shared" si="142"/>
        <v>900000</v>
      </c>
      <c r="G642" s="378">
        <f t="shared" si="142"/>
        <v>900000</v>
      </c>
    </row>
    <row r="643" spans="1:7" ht="58.5" customHeight="1">
      <c r="A643" s="7" t="s">
        <v>73</v>
      </c>
      <c r="B643" s="145" t="s">
        <v>502</v>
      </c>
      <c r="C643" s="10"/>
      <c r="D643" s="180" t="s">
        <v>0</v>
      </c>
      <c r="E643" s="208">
        <f>E644</f>
        <v>1031652</v>
      </c>
      <c r="F643" s="209">
        <v>900000</v>
      </c>
      <c r="G643" s="210">
        <v>900000</v>
      </c>
    </row>
    <row r="644" spans="1:7" s="78" customFormat="1" ht="84" customHeight="1">
      <c r="A644" s="42" t="s">
        <v>73</v>
      </c>
      <c r="B644" s="42" t="s">
        <v>502</v>
      </c>
      <c r="C644" s="43">
        <v>630</v>
      </c>
      <c r="D644" s="44" t="s">
        <v>123</v>
      </c>
      <c r="E644" s="209">
        <v>1031652</v>
      </c>
      <c r="F644" s="217">
        <v>900000</v>
      </c>
      <c r="G644" s="210">
        <v>900000</v>
      </c>
    </row>
    <row r="645" spans="1:7" ht="30">
      <c r="A645" s="42" t="s">
        <v>73</v>
      </c>
      <c r="B645" s="42" t="s">
        <v>399</v>
      </c>
      <c r="C645" s="43"/>
      <c r="D645" s="216" t="s">
        <v>401</v>
      </c>
      <c r="E645" s="192">
        <f t="shared" ref="E645:G646" si="144">E646</f>
        <v>1013400</v>
      </c>
      <c r="F645" s="193">
        <f t="shared" si="144"/>
        <v>1013400</v>
      </c>
      <c r="G645" s="194">
        <f t="shared" si="144"/>
        <v>1013400</v>
      </c>
    </row>
    <row r="646" spans="1:7" ht="30">
      <c r="A646" s="42" t="s">
        <v>73</v>
      </c>
      <c r="B646" s="42" t="s">
        <v>400</v>
      </c>
      <c r="C646" s="43"/>
      <c r="D646" s="216" t="s">
        <v>402</v>
      </c>
      <c r="E646" s="185">
        <f t="shared" si="144"/>
        <v>1013400</v>
      </c>
      <c r="F646" s="45">
        <f t="shared" si="144"/>
        <v>1013400</v>
      </c>
      <c r="G646" s="38">
        <f t="shared" si="144"/>
        <v>1013400</v>
      </c>
    </row>
    <row r="647" spans="1:7" ht="60">
      <c r="A647" s="42" t="s">
        <v>73</v>
      </c>
      <c r="B647" s="42" t="s">
        <v>400</v>
      </c>
      <c r="C647" s="43">
        <v>630</v>
      </c>
      <c r="D647" s="44" t="s">
        <v>123</v>
      </c>
      <c r="E647" s="209">
        <v>1013400</v>
      </c>
      <c r="F647" s="217">
        <v>1013400</v>
      </c>
      <c r="G647" s="210">
        <v>1013400</v>
      </c>
    </row>
    <row r="648" spans="1:7" s="105" customFormat="1">
      <c r="A648" s="36"/>
      <c r="B648" s="36"/>
      <c r="C648" s="36"/>
      <c r="D648" s="36"/>
      <c r="E648" s="36"/>
      <c r="F648" s="36"/>
      <c r="G648" s="36"/>
    </row>
    <row r="649" spans="1:7" s="105" customFormat="1">
      <c r="A649" s="13"/>
      <c r="B649" s="13"/>
      <c r="C649" s="13"/>
      <c r="D649" s="13"/>
      <c r="E649" s="13"/>
      <c r="F649" s="36"/>
      <c r="G649" s="36"/>
    </row>
    <row r="650" spans="1:7" s="105" customFormat="1">
      <c r="A650" s="17"/>
      <c r="B650" s="17"/>
      <c r="C650" s="17"/>
      <c r="D650" s="17"/>
      <c r="E650" s="17"/>
      <c r="F650" s="36"/>
      <c r="G650" s="36"/>
    </row>
    <row r="651" spans="1:7" ht="57.6" customHeight="1">
      <c r="A651" s="37"/>
      <c r="B651" s="37"/>
      <c r="C651" s="37"/>
      <c r="D651" s="37"/>
      <c r="E651" s="37"/>
    </row>
    <row r="652" spans="1:7">
      <c r="A652" s="37"/>
      <c r="B652" s="37"/>
      <c r="C652" s="37"/>
      <c r="D652" s="37"/>
      <c r="E652" s="37"/>
    </row>
    <row r="653" spans="1:7">
      <c r="A653" s="37"/>
      <c r="B653" s="37"/>
      <c r="C653" s="37"/>
      <c r="D653" s="37"/>
      <c r="E653" s="37"/>
    </row>
    <row r="654" spans="1:7">
      <c r="A654" s="37"/>
      <c r="B654" s="37"/>
      <c r="C654" s="37"/>
      <c r="D654" s="37"/>
      <c r="E654" s="37"/>
      <c r="F654" s="13"/>
      <c r="G654" s="13"/>
    </row>
    <row r="655" spans="1:7" s="78" customFormat="1">
      <c r="A655" s="36"/>
      <c r="B655" s="36"/>
      <c r="C655" s="36"/>
      <c r="D655" s="36"/>
      <c r="E655" s="36"/>
      <c r="F655" s="36"/>
      <c r="G655" s="36"/>
    </row>
    <row r="656" spans="1:7" s="106" customFormat="1">
      <c r="A656" s="36"/>
      <c r="B656" s="36"/>
      <c r="C656" s="36"/>
      <c r="D656" s="36"/>
      <c r="E656" s="36"/>
      <c r="F656" s="36"/>
      <c r="G656" s="36"/>
    </row>
    <row r="657" spans="1:7" s="78" customFormat="1" ht="87" customHeight="1">
      <c r="A657" s="36"/>
      <c r="B657" s="36"/>
      <c r="C657" s="36"/>
      <c r="D657" s="36"/>
      <c r="E657" s="36"/>
      <c r="F657" s="36"/>
      <c r="G657" s="36"/>
    </row>
    <row r="658" spans="1:7" s="65" customFormat="1">
      <c r="A658" s="36"/>
      <c r="B658" s="36"/>
      <c r="C658" s="36"/>
      <c r="D658" s="36"/>
      <c r="E658" s="36"/>
      <c r="F658" s="36"/>
      <c r="G658" s="36"/>
    </row>
    <row r="659" spans="1:7" s="65" customFormat="1">
      <c r="A659" s="36"/>
      <c r="B659" s="36"/>
      <c r="C659" s="36"/>
      <c r="D659" s="36"/>
      <c r="E659" s="36"/>
      <c r="F659" s="36"/>
      <c r="G659" s="36"/>
    </row>
    <row r="661" spans="1:7">
      <c r="F661" s="13"/>
      <c r="G661" s="13"/>
    </row>
    <row r="668" spans="1:7">
      <c r="F668" s="13"/>
      <c r="G668" s="13"/>
    </row>
    <row r="670" spans="1:7" ht="41.25" customHeight="1"/>
    <row r="675" spans="1:7" s="65" customFormat="1">
      <c r="A675" s="36"/>
      <c r="B675" s="36"/>
      <c r="C675" s="36"/>
      <c r="D675" s="36"/>
      <c r="E675" s="36"/>
      <c r="F675" s="13"/>
      <c r="G675" s="13"/>
    </row>
    <row r="676" spans="1:7" s="65" customFormat="1">
      <c r="A676" s="36"/>
      <c r="B676" s="36"/>
      <c r="C676" s="36"/>
      <c r="D676" s="36"/>
      <c r="E676" s="36"/>
      <c r="F676" s="36"/>
      <c r="G676" s="36"/>
    </row>
    <row r="677" spans="1:7" s="65" customFormat="1">
      <c r="A677" s="36"/>
      <c r="B677" s="36"/>
      <c r="C677" s="36"/>
      <c r="D677" s="36"/>
      <c r="E677" s="36"/>
      <c r="F677" s="36"/>
      <c r="G677" s="36"/>
    </row>
    <row r="678" spans="1:7" s="65" customFormat="1">
      <c r="A678" s="36"/>
      <c r="B678" s="36"/>
      <c r="C678" s="36"/>
      <c r="D678" s="36"/>
      <c r="E678" s="36"/>
      <c r="F678" s="36"/>
      <c r="G678" s="36"/>
    </row>
    <row r="679" spans="1:7" s="65" customFormat="1">
      <c r="A679" s="36"/>
      <c r="B679" s="36"/>
      <c r="C679" s="36"/>
      <c r="D679" s="36"/>
      <c r="E679" s="36"/>
      <c r="F679" s="36"/>
      <c r="G679" s="36"/>
    </row>
    <row r="710" spans="1:7" s="152" customFormat="1">
      <c r="A710" s="36"/>
      <c r="B710" s="36"/>
      <c r="C710" s="36"/>
      <c r="D710" s="36"/>
      <c r="E710" s="36"/>
      <c r="F710" s="36"/>
      <c r="G710" s="36"/>
    </row>
    <row r="711" spans="1:7" s="152" customFormat="1">
      <c r="A711" s="36"/>
      <c r="B711" s="36"/>
      <c r="C711" s="36"/>
      <c r="D711" s="36"/>
      <c r="E711" s="36"/>
      <c r="F711" s="36"/>
      <c r="G711" s="36"/>
    </row>
    <row r="712" spans="1:7" s="152" customFormat="1">
      <c r="A712" s="36"/>
      <c r="B712" s="36"/>
      <c r="C712" s="36"/>
      <c r="D712" s="36"/>
      <c r="E712" s="36"/>
      <c r="F712" s="36"/>
      <c r="G712" s="36"/>
    </row>
    <row r="717" spans="1:7" s="90" customFormat="1">
      <c r="A717" s="36"/>
      <c r="B717" s="36"/>
      <c r="C717" s="36"/>
      <c r="D717" s="36"/>
      <c r="E717" s="36"/>
      <c r="F717" s="36"/>
      <c r="G717" s="36"/>
    </row>
    <row r="718" spans="1:7" s="90" customFormat="1">
      <c r="A718" s="36"/>
      <c r="B718" s="36"/>
      <c r="C718" s="36"/>
      <c r="D718" s="36"/>
      <c r="E718" s="36"/>
      <c r="F718" s="36"/>
      <c r="G718" s="36"/>
    </row>
    <row r="719" spans="1:7" s="90" customFormat="1">
      <c r="A719" s="36"/>
      <c r="B719" s="36"/>
      <c r="C719" s="36"/>
      <c r="D719" s="36"/>
      <c r="E719" s="36"/>
      <c r="F719" s="36"/>
      <c r="G719" s="36"/>
    </row>
    <row r="720" spans="1:7" s="90" customFormat="1">
      <c r="A720" s="36"/>
      <c r="B720" s="36"/>
      <c r="C720" s="36"/>
      <c r="D720" s="36"/>
      <c r="E720" s="36"/>
      <c r="F720" s="36"/>
      <c r="G720" s="36"/>
    </row>
    <row r="721" spans="1:7" s="90" customFormat="1">
      <c r="A721" s="36"/>
      <c r="B721" s="36"/>
      <c r="C721" s="36"/>
      <c r="D721" s="36"/>
      <c r="E721" s="36"/>
      <c r="F721" s="36"/>
      <c r="G721" s="36"/>
    </row>
    <row r="731" spans="1:7" s="78" customFormat="1">
      <c r="A731" s="36"/>
      <c r="B731" s="36"/>
      <c r="C731" s="36"/>
      <c r="D731" s="36"/>
      <c r="E731" s="36"/>
      <c r="F731" s="36"/>
      <c r="G731" s="36"/>
    </row>
    <row r="732" spans="1:7" s="90" customFormat="1">
      <c r="A732" s="36"/>
      <c r="B732" s="36"/>
      <c r="C732" s="36"/>
      <c r="D732" s="36"/>
      <c r="E732" s="36"/>
      <c r="F732" s="36"/>
      <c r="G732" s="36"/>
    </row>
    <row r="733" spans="1:7" s="78" customFormat="1">
      <c r="A733" s="36"/>
      <c r="B733" s="36"/>
      <c r="C733" s="36"/>
      <c r="D733" s="36"/>
      <c r="E733" s="36"/>
      <c r="F733" s="36"/>
      <c r="G733" s="36"/>
    </row>
    <row r="734" spans="1:7" ht="42.75" customHeight="1"/>
    <row r="735" spans="1:7" s="13" customFormat="1">
      <c r="A735" s="36"/>
      <c r="B735" s="36"/>
      <c r="C735" s="36"/>
      <c r="D735" s="36"/>
      <c r="E735" s="36"/>
      <c r="F735" s="36"/>
      <c r="G735" s="36"/>
    </row>
    <row r="736" spans="1:7" s="13" customFormat="1">
      <c r="A736" s="36"/>
      <c r="B736" s="36"/>
      <c r="C736" s="36"/>
      <c r="D736" s="36"/>
      <c r="E736" s="36"/>
      <c r="F736" s="36"/>
      <c r="G736" s="36"/>
    </row>
    <row r="742" ht="60.75" customHeight="1"/>
    <row r="757" spans="1:7" s="65" customFormat="1">
      <c r="A757" s="36"/>
      <c r="B757" s="36"/>
      <c r="C757" s="36"/>
      <c r="D757" s="36"/>
      <c r="E757" s="36"/>
      <c r="F757" s="36"/>
      <c r="G757" s="36"/>
    </row>
    <row r="758" spans="1:7" s="65" customFormat="1">
      <c r="A758" s="36"/>
      <c r="B758" s="36"/>
      <c r="C758" s="36"/>
      <c r="D758" s="36"/>
      <c r="E758" s="36"/>
      <c r="F758" s="36"/>
      <c r="G758" s="36"/>
    </row>
    <row r="759" spans="1:7" s="65" customFormat="1">
      <c r="A759" s="36"/>
      <c r="B759" s="36"/>
      <c r="C759" s="36"/>
      <c r="D759" s="36"/>
      <c r="E759" s="36"/>
      <c r="F759" s="36"/>
      <c r="G759" s="36"/>
    </row>
    <row r="760" spans="1:7" s="65" customFormat="1">
      <c r="A760" s="36"/>
      <c r="B760" s="36"/>
      <c r="C760" s="36"/>
      <c r="D760" s="36"/>
      <c r="E760" s="36"/>
      <c r="F760" s="36"/>
      <c r="G760" s="36"/>
    </row>
    <row r="761" spans="1:7" s="65" customFormat="1">
      <c r="A761" s="36"/>
      <c r="B761" s="36"/>
      <c r="C761" s="36"/>
      <c r="D761" s="36"/>
      <c r="E761" s="36"/>
      <c r="F761" s="36"/>
      <c r="G761" s="36"/>
    </row>
    <row r="762" spans="1:7" s="65" customFormat="1">
      <c r="A762" s="36"/>
      <c r="B762" s="36"/>
      <c r="C762" s="36"/>
      <c r="D762" s="36"/>
      <c r="E762" s="36"/>
      <c r="F762" s="36"/>
      <c r="G762" s="36"/>
    </row>
    <row r="769" spans="1:7" s="78" customFormat="1">
      <c r="A769" s="36"/>
      <c r="B769" s="36"/>
      <c r="C769" s="36"/>
      <c r="D769" s="36"/>
      <c r="E769" s="36"/>
      <c r="F769" s="36"/>
      <c r="G769" s="36"/>
    </row>
    <row r="770" spans="1:7" s="78" customFormat="1">
      <c r="A770" s="36"/>
      <c r="B770" s="36"/>
      <c r="C770" s="36"/>
      <c r="D770" s="36"/>
      <c r="E770" s="36"/>
      <c r="F770" s="36"/>
      <c r="G770" s="36"/>
    </row>
    <row r="771" spans="1:7" s="78" customFormat="1">
      <c r="A771" s="36"/>
      <c r="B771" s="36"/>
      <c r="C771" s="36"/>
      <c r="D771" s="36"/>
      <c r="E771" s="36"/>
      <c r="F771" s="36"/>
      <c r="G771" s="36"/>
    </row>
    <row r="778" spans="1:7" s="40" customFormat="1">
      <c r="A778" s="36"/>
      <c r="B778" s="36"/>
      <c r="C778" s="36"/>
      <c r="D778" s="36"/>
      <c r="E778" s="36"/>
      <c r="F778" s="36"/>
      <c r="G778" s="36"/>
    </row>
    <row r="779" spans="1:7" s="40" customFormat="1">
      <c r="A779" s="36"/>
      <c r="B779" s="36"/>
      <c r="C779" s="36"/>
      <c r="D779" s="36"/>
      <c r="E779" s="36"/>
      <c r="F779" s="36"/>
      <c r="G779" s="36"/>
    </row>
    <row r="780" spans="1:7" s="40" customFormat="1">
      <c r="A780" s="36"/>
      <c r="B780" s="36"/>
      <c r="C780" s="36"/>
      <c r="D780" s="36"/>
      <c r="E780" s="36"/>
      <c r="F780" s="36"/>
      <c r="G780" s="36"/>
    </row>
    <row r="781" spans="1:7" s="40" customFormat="1">
      <c r="A781" s="36"/>
      <c r="B781" s="36"/>
      <c r="C781" s="36"/>
      <c r="D781" s="36"/>
      <c r="E781" s="36"/>
      <c r="F781" s="36"/>
      <c r="G781" s="36"/>
    </row>
    <row r="782" spans="1:7" s="40" customFormat="1">
      <c r="A782" s="36"/>
      <c r="B782" s="36"/>
      <c r="C782" s="36"/>
      <c r="D782" s="36"/>
      <c r="E782" s="36"/>
      <c r="F782" s="36"/>
      <c r="G782" s="36"/>
    </row>
    <row r="800" spans="1:7" s="13" customFormat="1">
      <c r="A800" s="36"/>
      <c r="B800" s="36"/>
      <c r="C800" s="36"/>
      <c r="D800" s="36"/>
      <c r="E800" s="36"/>
      <c r="F800" s="36"/>
      <c r="G800" s="36"/>
    </row>
    <row r="807" spans="1:7" s="13" customFormat="1">
      <c r="A807" s="36"/>
      <c r="B807" s="36"/>
      <c r="C807" s="36"/>
      <c r="D807" s="36"/>
      <c r="E807" s="36"/>
      <c r="F807" s="36"/>
      <c r="G807" s="36"/>
    </row>
    <row r="814" spans="1:7" s="13" customFormat="1">
      <c r="A814" s="36"/>
      <c r="B814" s="36"/>
      <c r="C814" s="36"/>
      <c r="D814" s="36"/>
      <c r="E814" s="36"/>
      <c r="F814" s="36"/>
      <c r="G814" s="36"/>
    </row>
    <row r="821" spans="1:7" s="13" customFormat="1">
      <c r="A821" s="36"/>
      <c r="B821" s="36"/>
      <c r="C821" s="36"/>
      <c r="D821" s="36"/>
      <c r="E821" s="36"/>
      <c r="F821" s="36"/>
      <c r="G821" s="36"/>
    </row>
    <row r="828" spans="1:7" s="13" customFormat="1">
      <c r="A828" s="36"/>
      <c r="B828" s="36"/>
      <c r="C828" s="36"/>
      <c r="D828" s="36"/>
      <c r="E828" s="36"/>
      <c r="F828" s="36"/>
      <c r="G828" s="36"/>
    </row>
  </sheetData>
  <mergeCells count="22">
    <mergeCell ref="A1:G1"/>
    <mergeCell ref="A2:G2"/>
    <mergeCell ref="A5:G5"/>
    <mergeCell ref="A6:G6"/>
    <mergeCell ref="A7:G7"/>
    <mergeCell ref="A3:G3"/>
    <mergeCell ref="A4:G4"/>
    <mergeCell ref="C16:C18"/>
    <mergeCell ref="D16:D18"/>
    <mergeCell ref="A15:G15"/>
    <mergeCell ref="A8:G8"/>
    <mergeCell ref="A14:G14"/>
    <mergeCell ref="A11:G11"/>
    <mergeCell ref="A9:G9"/>
    <mergeCell ref="A10:G10"/>
    <mergeCell ref="A12:G12"/>
    <mergeCell ref="A13:G13"/>
    <mergeCell ref="E16:G16"/>
    <mergeCell ref="F17:G17"/>
    <mergeCell ref="E17:E18"/>
    <mergeCell ref="A16:A18"/>
    <mergeCell ref="B16:B18"/>
  </mergeCells>
  <phoneticPr fontId="11" type="noConversion"/>
  <pageMargins left="0.90551181102362199" right="0.70866141732283461" top="0.74803149606299213" bottom="0.74803149606299213" header="0.31496062992125984" footer="0.31496062992125984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2023-08-28T08:08:41Z</dcterms:modified>
</cp:coreProperties>
</file>