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'Table1'!$A$1:$H$574</definedName>
  </definedNames>
  <calcPr fullCalcOnLoad="1"/>
</workbook>
</file>

<file path=xl/sharedStrings.xml><?xml version="1.0" encoding="utf-8"?>
<sst xmlns="http://schemas.openxmlformats.org/spreadsheetml/2006/main" count="1363" uniqueCount="700">
  <si>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</si>
  <si>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</si>
  <si>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</si>
  <si>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</si>
  <si>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</si>
  <si>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</si>
  <si>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</si>
  <si>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</si>
  <si>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</si>
  <si>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</si>
  <si>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</si>
  <si>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</si>
  <si>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</si>
  <si>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</si>
  <si>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</si>
  <si>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</si>
  <si>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</si>
  <si>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</si>
  <si>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</si>
  <si>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</si>
  <si>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</si>
  <si>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</si>
  <si>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</si>
  <si>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</si>
  <si>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</si>
  <si>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</si>
  <si>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</si>
  <si>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</si>
  <si>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</si>
  <si>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</si>
  <si>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</si>
  <si>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</si>
  <si>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</si>
  <si>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</si>
  <si>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</si>
  <si>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</si>
  <si>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</si>
  <si>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</si>
  <si>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</si>
  <si>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</si>
  <si>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</si>
  <si>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</si>
  <si>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</si>
  <si>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</si>
  <si>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</si>
  <si>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</si>
  <si>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</si>
  <si>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</si>
  <si>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</si>
  <si>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</si>
  <si>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</si>
  <si>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</si>
  <si>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</si>
  <si>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</si>
  <si>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</si>
  <si>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</si>
  <si>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</si>
  <si>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</si>
  <si>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</si>
  <si>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</si>
  <si>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</si>
  <si>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</si>
  <si>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</si>
  <si>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</si>
  <si>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</si>
  <si>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</si>
  <si>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</si>
  <si>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</si>
  <si>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</si>
  <si>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</si>
  <si>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</si>
  <si>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</si>
  <si>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</si>
  <si>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</si>
  <si>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</si>
  <si>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</si>
  <si>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</si>
  <si>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</si>
  <si>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</si>
  <si>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</si>
  <si>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</si>
  <si>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</si>
  <si>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</si>
  <si>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</si>
  <si>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</si>
  <si>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</si>
  <si>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</si>
  <si>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</si>
  <si>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</si>
  <si>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</si>
  <si>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</si>
  <si>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</si>
  <si>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</si>
  <si>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</si>
  <si>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</si>
  <si>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</si>
  <si>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</si>
  <si>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</si>
  <si>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</si>
  <si>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</si>
  <si>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</si>
  <si>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</si>
  <si>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</si>
  <si>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</si>
  <si>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</si>
  <si>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</si>
  <si>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</si>
  <si>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</si>
  <si>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</si>
  <si>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</si>
  <si>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</si>
  <si>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</si>
  <si>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</si>
  <si>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</si>
  <si>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</si>
  <si>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</si>
  <si>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</si>
  <si>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</si>
  <si>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</si>
  <si>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</si>
  <si>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</si>
  <si>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</si>
  <si>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</si>
  <si>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</si>
  <si>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</si>
  <si>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</si>
  <si>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</si>
  <si>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</si>
  <si>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</si>
  <si>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</si>
  <si>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</si>
  <si>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</si>
  <si>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</si>
  <si>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</si>
  <si>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</si>
  <si>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</si>
  <si>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</si>
  <si>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</si>
  <si>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</si>
  <si>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</si>
  <si>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</si>
  <si>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</si>
  <si>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</si>
  <si>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</si>
  <si>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</si>
  <si>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</si>
  <si>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</si>
  <si>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</si>
  <si>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</si>
  <si>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</si>
  <si>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</si>
  <si>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</si>
  <si>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</si>
  <si>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</si>
  <si>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</si>
  <si>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</si>
  <si>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</si>
  <si>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</si>
  <si>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</si>
  <si>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</si>
  <si>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</si>
  <si>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</si>
  <si>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</si>
  <si>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</si>
  <si>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</si>
  <si>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</si>
  <si>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</si>
  <si>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</si>
  <si>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</si>
  <si>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</si>
  <si>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</si>
  <si>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</si>
  <si>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</si>
  <si>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</si>
  <si>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</si>
  <si>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</si>
  <si>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</si>
  <si>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</si>
  <si>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</si>
  <si>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</si>
  <si>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</si>
  <si>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</si>
  <si>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</si>
  <si>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</si>
  <si>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</si>
  <si>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</si>
  <si>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</si>
  <si>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</si>
  <si>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</si>
  <si>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</si>
  <si>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</si>
  <si>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</si>
  <si>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</si>
  <si>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</si>
  <si>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</si>
  <si>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</si>
  <si>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</si>
  <si>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</si>
  <si>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</si>
  <si>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</si>
  <si>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</si>
  <si>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</si>
  <si>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</si>
  <si>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</si>
  <si>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</si>
  <si>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</si>
  <si>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</si>
  <si>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</si>
  <si>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</si>
  <si>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</si>
  <si>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</si>
  <si>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</si>
  <si>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</si>
  <si>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</si>
  <si>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</si>
  <si>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</si>
  <si>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</si>
  <si>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</si>
  <si>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</si>
  <si>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</si>
  <si>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</si>
  <si>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</si>
  <si>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</si>
  <si>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</si>
  <si>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</si>
  <si>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</si>
  <si>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</si>
  <si>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</si>
  <si>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</si>
  <si>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</si>
  <si>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</si>
  <si>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</si>
  <si>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</si>
  <si>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</si>
  <si>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</si>
  <si>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</si>
  <si>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</si>
  <si>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</si>
  <si>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</si>
  <si>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</si>
  <si>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</si>
  <si>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</si>
  <si>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</si>
  <si>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</si>
  <si>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</si>
  <si>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</si>
  <si>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</si>
  <si>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</si>
  <si>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</si>
  <si>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</si>
  <si>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</si>
  <si>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</si>
  <si>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</si>
  <si>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</si>
  <si>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</si>
  <si>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</si>
  <si>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</si>
  <si>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</si>
  <si>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</si>
  <si>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</si>
  <si>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</si>
  <si>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</si>
  <si>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</si>
  <si>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</si>
  <si>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</si>
  <si>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</si>
  <si>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</si>
  <si>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</si>
  <si>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</si>
  <si>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</si>
  <si>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</si>
  <si>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</si>
  <si>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</si>
  <si>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</si>
  <si>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</si>
  <si>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</si>
  <si>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</si>
  <si>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</si>
  <si>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</si>
  <si>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</si>
  <si>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</si>
  <si>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</si>
  <si>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</si>
  <si>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</si>
  <si>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</si>
  <si>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</si>
  <si>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</si>
  <si>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</si>
  <si>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</si>
  <si>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</si>
  <si>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</si>
  <si>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</si>
  <si>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</si>
  <si>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</si>
  <si>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</si>
  <si>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</si>
  <si>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</si>
  <si>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</si>
  <si>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</si>
  <si>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</si>
  <si>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</si>
  <si>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</si>
  <si>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</si>
  <si>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</si>
  <si>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</si>
  <si>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</si>
  <si>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</si>
  <si>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</si>
  <si>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</si>
  <si>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</si>
  <si>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</si>
  <si>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</si>
  <si>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</si>
  <si>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</si>
  <si>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</si>
  <si>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</si>
  <si>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</si>
  <si>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</si>
  <si>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</si>
  <si>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</si>
  <si>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</si>
  <si>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</si>
  <si>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</si>
  <si>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</si>
  <si>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</si>
  <si>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</si>
  <si>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</si>
  <si>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</si>
  <si>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</si>
  <si>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</si>
  <si>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</si>
  <si>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</si>
  <si>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</si>
  <si>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</si>
  <si>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</si>
  <si>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</si>
  <si>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</si>
  <si>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</si>
  <si>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</si>
  <si>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</si>
  <si>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</si>
  <si>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</si>
  <si>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</si>
  <si>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</si>
  <si>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</si>
  <si>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</si>
  <si>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</si>
  <si>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</si>
  <si>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</si>
  <si>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</si>
  <si>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</si>
  <si>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</si>
  <si>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</si>
  <si>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</si>
  <si>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</si>
  <si>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</si>
  <si>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</si>
  <si>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</si>
  <si>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</si>
  <si>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</si>
  <si>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</si>
  <si>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</si>
  <si>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</si>
  <si>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</si>
  <si>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</si>
  <si>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</si>
  <si>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</si>
  <si>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</si>
  <si>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</si>
  <si>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</si>
  <si>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</si>
  <si>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</si>
  <si>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</si>
  <si>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</si>
  <si>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</si>
  <si>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</si>
  <si>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</si>
  <si>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</si>
  <si>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</si>
  <si>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</si>
  <si>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</si>
  <si>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</si>
  <si>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</si>
  <si>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</si>
  <si>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</si>
  <si>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</si>
  <si>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</si>
  <si>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</si>
  <si>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</si>
  <si>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</si>
  <si>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</si>
  <si>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</si>
  <si>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</si>
  <si>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</si>
  <si>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</si>
  <si>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</si>
  <si>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</si>
  <si>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</si>
  <si>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</si>
  <si>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</si>
  <si>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</si>
  <si>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</si>
  <si>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</si>
  <si>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</si>
  <si>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</si>
  <si>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</si>
  <si>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</si>
  <si>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</si>
  <si>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</si>
  <si>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</si>
  <si>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</si>
  <si>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</si>
  <si>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</si>
  <si>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</si>
  <si>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</si>
  <si>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</si>
  <si>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</si>
  <si>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</si>
  <si>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</si>
  <si>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</si>
  <si>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</si>
  <si>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</si>
  <si>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</si>
  <si>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</si>
  <si>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</si>
  <si>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</si>
  <si>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</si>
  <si>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</si>
  <si>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</si>
  <si>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</si>
  <si>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</si>
  <si>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</si>
  <si>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</si>
  <si>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</si>
  <si>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</si>
  <si>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</si>
  <si>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</si>
  <si>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</si>
  <si>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</si>
  <si>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</si>
  <si>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</si>
  <si>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</si>
  <si>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</si>
  <si>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</si>
  <si>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</si>
  <si>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</si>
  <si>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</si>
  <si>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</si>
  <si>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</si>
  <si>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</si>
  <si>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</si>
  <si>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</si>
  <si>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</si>
  <si>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</si>
  <si>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</si>
  <si>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</si>
  <si>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</si>
  <si>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</si>
  <si>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</si>
  <si>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</si>
  <si>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</si>
  <si>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</si>
  <si>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</si>
  <si>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</si>
  <si>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</si>
  <si>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</si>
  <si>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</si>
  <si>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</si>
  <si>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</si>
  <si>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</si>
  <si>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</si>
  <si>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</si>
  <si>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</si>
  <si>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</si>
  <si>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</si>
  <si>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</si>
  <si>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</si>
  <si>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</si>
  <si>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</si>
  <si>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</si>
  <si>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</si>
  <si>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</si>
  <si>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</si>
  <si>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</si>
  <si>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</si>
  <si>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</si>
  <si>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</si>
  <si>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</si>
  <si>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</si>
  <si>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</si>
  <si>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</si>
  <si>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</si>
  <si>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</si>
  <si>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</si>
  <si>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</si>
  <si>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</si>
  <si>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</si>
  <si>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</si>
  <si>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</si>
  <si>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</si>
  <si>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</si>
  <si>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</si>
  <si>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</si>
  <si>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</si>
  <si>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</si>
  <si>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</si>
  <si>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</si>
  <si>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</si>
  <si>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</si>
  <si>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</si>
  <si>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</si>
  <si>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</si>
  <si>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</si>
  <si>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</si>
  <si>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</si>
  <si>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</si>
  <si>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</si>
  <si>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</si>
  <si>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</si>
  <si>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</si>
  <si>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</si>
  <si>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</si>
  <si>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</si>
  <si>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</si>
  <si>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</si>
  <si>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</si>
  <si>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</si>
  <si>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</si>
  <si>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</si>
  <si>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</si>
  <si>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</si>
  <si>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</si>
  <si>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</si>
  <si>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</si>
  <si>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</si>
  <si>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</si>
  <si>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</si>
  <si>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</si>
  <si>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</si>
  <si>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</si>
  <si>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</si>
  <si>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</si>
  <si>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</si>
  <si>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</si>
  <si>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</si>
  <si>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</si>
  <si>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</si>
  <si>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</si>
  <si>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</si>
  <si>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</si>
  <si>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</si>
  <si>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</si>
  <si>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</si>
  <si>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</si>
  <si>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</si>
  <si>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</si>
  <si>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</si>
  <si>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</si>
  <si>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</si>
  <si>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</si>
  <si>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</si>
  <si>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</si>
  <si>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</si>
  <si>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</si>
  <si>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</si>
  <si>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</si>
  <si>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</si>
  <si>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</si>
  <si>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</si>
  <si>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</si>
  <si>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</si>
  <si>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</si>
  <si>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</si>
  <si>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</si>
  <si>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</si>
  <si>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</si>
  <si>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</si>
  <si>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</si>
  <si>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</si>
  <si>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</si>
  <si>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</si>
  <si>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</si>
  <si>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</si>
  <si>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</si>
  <si>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</si>
  <si>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</si>
  <si>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</si>
  <si>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</si>
  <si>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</si>
  <si>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</si>
  <si>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</si>
  <si>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</si>
  <si>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</si>
  <si>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</si>
  <si>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</si>
  <si>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</si>
  <si>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</si>
  <si>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</si>
  <si>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</si>
  <si>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</si>
  <si>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</si>
  <si>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</si>
  <si>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</si>
  <si>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</si>
  <si>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</si>
  <si>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</si>
  <si>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</si>
  <si>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</si>
  <si>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</si>
  <si>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</si>
  <si>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</si>
  <si>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</si>
  <si>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</si>
  <si>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</si>
  <si>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</si>
  <si>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</si>
  <si>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</si>
  <si>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</si>
  <si>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</si>
  <si>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</si>
  <si>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</si>
  <si>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</si>
  <si>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</si>
  <si>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</si>
  <si>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</si>
  <si>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</si>
  <si>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</si>
  <si>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</si>
  <si>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</si>
  <si>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</si>
  <si>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</si>
  <si>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</si>
  <si>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</si>
  <si>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</si>
  <si>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</si>
  <si>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</si>
  <si>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</si>
  <si>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</si>
  <si>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</si>
  <si>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</si>
  <si>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</si>
  <si>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</si>
  <si>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</si>
  <si>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</si>
  <si>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</si>
  <si>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</si>
  <si>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</si>
  <si>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</si>
  <si>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</si>
  <si>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</si>
  <si>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</si>
  <si>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</si>
  <si>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</si>
  <si>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</si>
  <si>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</si>
  <si>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</si>
  <si>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</si>
  <si>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</si>
  <si>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</si>
  <si>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</si>
  <si>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</si>
  <si>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</si>
  <si>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</si>
  <si>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</si>
  <si>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</si>
  <si>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</si>
  <si>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</si>
  <si>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</si>
  <si>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</si>
  <si>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</si>
  <si>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</si>
  <si>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</si>
  <si>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</si>
  <si>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</si>
  <si>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</si>
  <si>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</si>
  <si>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</si>
  <si>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</si>
  <si>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</si>
  <si>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</si>
  <si>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</si>
  <si>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</si>
  <si>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</si>
  <si>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</si>
  <si>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</si>
  <si>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</si>
  <si>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</si>
  <si>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</si>
  <si>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</si>
  <si>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</si>
  <si>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</si>
  <si>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</si>
  <si>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</si>
  <si>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</si>
  <si>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</si>
  <si>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</si>
  <si>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</si>
  <si>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9950055492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</si>
  <si>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</si>
  <si>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к решению Думы Весьегонского муниципального округа от 27.12.2023  № 335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</si>
</sst>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3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1"/>
  <sheetViews>
    <sheetView tabSelected="1" view="pageBreakPreview" zoomScale="90" zoomScaleSheetLayoutView="90" workbookViewId="0" topLeftCell="A1">
      <selection activeCell="N3" sqref="N3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208" t="s">
        <v>623</v>
      </c>
      <c r="B1" s="208"/>
      <c r="C1" s="208"/>
      <c r="D1" s="208"/>
      <c r="E1" s="208"/>
      <c r="F1" s="208"/>
      <c r="G1" s="208"/>
      <c r="H1" s="208"/>
    </row>
    <row r="2" spans="1:8" ht="13.5">
      <c r="A2" s="208" t="s">
        <v>699</v>
      </c>
      <c r="B2" s="208"/>
      <c r="C2" s="208"/>
      <c r="D2" s="208"/>
      <c r="E2" s="208"/>
      <c r="F2" s="208"/>
      <c r="G2" s="208"/>
      <c r="H2" s="208"/>
    </row>
    <row r="3" spans="1:8" ht="87" customHeight="1">
      <c r="A3" s="210" t="s">
        <v>552</v>
      </c>
      <c r="B3" s="211"/>
      <c r="C3" s="211"/>
      <c r="D3" s="211"/>
      <c r="E3" s="211"/>
      <c r="F3" s="211"/>
      <c r="G3" s="211"/>
      <c r="H3" s="211"/>
    </row>
    <row r="4" spans="1:8" ht="79.5" customHeight="1">
      <c r="A4" s="212" t="s">
        <v>476</v>
      </c>
      <c r="B4" s="212"/>
      <c r="C4" s="212"/>
      <c r="D4" s="212"/>
      <c r="E4" s="212"/>
      <c r="F4" s="212"/>
      <c r="G4" s="212"/>
      <c r="H4" s="212"/>
    </row>
    <row r="5" spans="1:8" ht="13.5">
      <c r="A5" s="207" t="s">
        <v>1</v>
      </c>
      <c r="B5" s="207" t="s">
        <v>2</v>
      </c>
      <c r="C5" s="207" t="s">
        <v>3</v>
      </c>
      <c r="D5" s="207" t="s">
        <v>4</v>
      </c>
      <c r="E5" s="207" t="s">
        <v>5</v>
      </c>
      <c r="F5" s="209" t="s">
        <v>8</v>
      </c>
      <c r="G5" s="207"/>
      <c r="H5" s="207"/>
    </row>
    <row r="6" spans="1:8" ht="13.5">
      <c r="A6" s="207" t="s">
        <v>0</v>
      </c>
      <c r="B6" s="207" t="s">
        <v>2</v>
      </c>
      <c r="C6" s="207" t="s">
        <v>3</v>
      </c>
      <c r="D6" s="207" t="s">
        <v>4</v>
      </c>
      <c r="E6" s="207" t="s">
        <v>5</v>
      </c>
      <c r="F6" s="209" t="s">
        <v>375</v>
      </c>
      <c r="G6" s="207" t="s">
        <v>7</v>
      </c>
      <c r="H6" s="207"/>
    </row>
    <row r="7" spans="1:8" ht="13.5">
      <c r="A7" s="207" t="s">
        <v>0</v>
      </c>
      <c r="B7" s="207" t="s">
        <v>0</v>
      </c>
      <c r="C7" s="207" t="s">
        <v>0</v>
      </c>
      <c r="D7" s="207" t="s">
        <v>0</v>
      </c>
      <c r="E7" s="207" t="s">
        <v>0</v>
      </c>
      <c r="F7" s="207" t="s">
        <v>0</v>
      </c>
      <c r="G7" s="148" t="s">
        <v>431</v>
      </c>
      <c r="H7" s="148" t="s">
        <v>477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1">
        <f>F10+F47+F55+F63+F93+F111+F136+F180+F220+F241+F258+F264+F331+F340+F345+F446+F452+F552</f>
        <v>508102347.13</v>
      </c>
      <c r="G9" s="111">
        <f>G10+G47+G55+G63+G93+G111+G136+G180+G220+G241+G258+G264+G331+G340+G345+G446+G452+G552</f>
        <v>379287860</v>
      </c>
      <c r="H9" s="111">
        <f>H10+H47+H55+H63+H93+H111+H136+H180+H220+H241+H258+H264+H331+H340+H345+H446+H452+H552</f>
        <v>373592448</v>
      </c>
    </row>
    <row r="10" spans="1:8" s="5" customFormat="1" ht="82.5">
      <c r="A10" s="37" t="s">
        <v>9</v>
      </c>
      <c r="B10" s="7"/>
      <c r="C10" s="7"/>
      <c r="D10" s="7"/>
      <c r="E10" s="115" t="s">
        <v>478</v>
      </c>
      <c r="F10" s="116">
        <f>F11+F19+F24+F29</f>
        <v>49763041.22</v>
      </c>
      <c r="G10" s="116">
        <f>G11+G19+G24+G29</f>
        <v>45974340</v>
      </c>
      <c r="H10" s="116">
        <f>H11+H19+H24+H29</f>
        <v>43210787</v>
      </c>
    </row>
    <row r="11" spans="1:8" s="5" customFormat="1" ht="96">
      <c r="A11" s="13" t="s">
        <v>11</v>
      </c>
      <c r="B11" s="12"/>
      <c r="C11" s="8"/>
      <c r="D11" s="8"/>
      <c r="E11" s="109" t="s">
        <v>10</v>
      </c>
      <c r="F11" s="64">
        <f>F12+F15</f>
        <v>470000</v>
      </c>
      <c r="G11" s="64">
        <f>G12+G15</f>
        <v>495900</v>
      </c>
      <c r="H11" s="64">
        <f>H12+H15</f>
        <v>495800</v>
      </c>
    </row>
    <row r="12" spans="1:8" s="5" customFormat="1" ht="69">
      <c r="A12" s="10" t="s">
        <v>17</v>
      </c>
      <c r="B12" s="12"/>
      <c r="C12" s="8"/>
      <c r="D12" s="8"/>
      <c r="E12" s="110" t="s">
        <v>16</v>
      </c>
      <c r="F12" s="64">
        <f aca="true" t="shared" si="0" ref="F12:H13">F13</f>
        <v>1200</v>
      </c>
      <c r="G12" s="64">
        <f t="shared" si="0"/>
        <v>1300</v>
      </c>
      <c r="H12" s="64">
        <f t="shared" si="0"/>
        <v>1200</v>
      </c>
    </row>
    <row r="13" spans="1:8" s="5" customFormat="1" ht="69">
      <c r="A13" s="10" t="s">
        <v>187</v>
      </c>
      <c r="B13" s="12"/>
      <c r="C13" s="8"/>
      <c r="D13" s="8"/>
      <c r="E13" s="16" t="s">
        <v>18</v>
      </c>
      <c r="F13" s="71">
        <f t="shared" si="0"/>
        <v>1200</v>
      </c>
      <c r="G13" s="71">
        <f t="shared" si="0"/>
        <v>1300</v>
      </c>
      <c r="H13" s="71">
        <f t="shared" si="0"/>
        <v>1200</v>
      </c>
    </row>
    <row r="14" spans="1:8" s="5" customFormat="1" ht="41.25">
      <c r="A14" s="10" t="s">
        <v>187</v>
      </c>
      <c r="B14" s="13" t="s">
        <v>13</v>
      </c>
      <c r="C14" s="4"/>
      <c r="D14" s="4"/>
      <c r="E14" s="11" t="s">
        <v>15</v>
      </c>
      <c r="F14" s="93">
        <v>1200</v>
      </c>
      <c r="G14" s="93">
        <v>1300</v>
      </c>
      <c r="H14" s="93">
        <v>1200</v>
      </c>
    </row>
    <row r="15" spans="1:8" s="5" customFormat="1" ht="54.75">
      <c r="A15" s="13" t="s">
        <v>178</v>
      </c>
      <c r="B15" s="12"/>
      <c r="C15" s="8"/>
      <c r="D15" s="8"/>
      <c r="E15" s="110" t="s">
        <v>439</v>
      </c>
      <c r="F15" s="64">
        <f aca="true" t="shared" si="1" ref="F15:H16">F16</f>
        <v>468800</v>
      </c>
      <c r="G15" s="64">
        <f t="shared" si="1"/>
        <v>494600</v>
      </c>
      <c r="H15" s="64">
        <f t="shared" si="1"/>
        <v>494600</v>
      </c>
    </row>
    <row r="16" spans="1:8" s="5" customFormat="1" ht="54.75">
      <c r="A16" s="10" t="s">
        <v>197</v>
      </c>
      <c r="B16" s="12"/>
      <c r="C16" s="8"/>
      <c r="D16" s="8"/>
      <c r="E16" s="109" t="s">
        <v>19</v>
      </c>
      <c r="F16" s="64">
        <f>F17+F18</f>
        <v>468800</v>
      </c>
      <c r="G16" s="64">
        <f t="shared" si="1"/>
        <v>494600</v>
      </c>
      <c r="H16" s="64">
        <f t="shared" si="1"/>
        <v>494600</v>
      </c>
    </row>
    <row r="17" spans="1:8" s="5" customFormat="1" ht="27">
      <c r="A17" s="10" t="s">
        <v>197</v>
      </c>
      <c r="B17" s="13" t="s">
        <v>12</v>
      </c>
      <c r="C17" s="8"/>
      <c r="D17" s="8"/>
      <c r="E17" s="11" t="s">
        <v>14</v>
      </c>
      <c r="F17" s="112">
        <v>451043.6</v>
      </c>
      <c r="G17" s="112">
        <v>494600</v>
      </c>
      <c r="H17" s="112">
        <v>494600</v>
      </c>
    </row>
    <row r="18" spans="1:8" s="5" customFormat="1" ht="41.25">
      <c r="A18" s="10" t="s">
        <v>197</v>
      </c>
      <c r="B18" s="13" t="s">
        <v>13</v>
      </c>
      <c r="C18" s="202"/>
      <c r="D18" s="202"/>
      <c r="E18" s="109" t="s">
        <v>15</v>
      </c>
      <c r="F18" s="64">
        <v>17756.4</v>
      </c>
      <c r="G18" s="64">
        <v>0</v>
      </c>
      <c r="H18" s="64">
        <v>0</v>
      </c>
    </row>
    <row r="19" spans="1:8" s="5" customFormat="1" ht="148.5" customHeight="1">
      <c r="A19" s="10" t="s">
        <v>37</v>
      </c>
      <c r="B19" s="13"/>
      <c r="C19" s="8"/>
      <c r="D19" s="8"/>
      <c r="E19" s="109" t="s">
        <v>34</v>
      </c>
      <c r="F19" s="64">
        <f aca="true" t="shared" si="2" ref="F19:H20">F20</f>
        <v>79900</v>
      </c>
      <c r="G19" s="64">
        <f t="shared" si="2"/>
        <v>80500</v>
      </c>
      <c r="H19" s="64">
        <f t="shared" si="2"/>
        <v>81200</v>
      </c>
    </row>
    <row r="20" spans="1:8" s="5" customFormat="1" ht="82.5">
      <c r="A20" s="10" t="s">
        <v>38</v>
      </c>
      <c r="B20" s="13"/>
      <c r="C20" s="8"/>
      <c r="D20" s="8"/>
      <c r="E20" s="110" t="s">
        <v>35</v>
      </c>
      <c r="F20" s="64">
        <f t="shared" si="2"/>
        <v>79900</v>
      </c>
      <c r="G20" s="64">
        <f t="shared" si="2"/>
        <v>80500</v>
      </c>
      <c r="H20" s="64">
        <f t="shared" si="2"/>
        <v>81200</v>
      </c>
    </row>
    <row r="21" spans="1:8" s="5" customFormat="1" ht="96">
      <c r="A21" s="10" t="s">
        <v>188</v>
      </c>
      <c r="B21" s="13"/>
      <c r="C21" s="8"/>
      <c r="D21" s="8"/>
      <c r="E21" s="109" t="s">
        <v>36</v>
      </c>
      <c r="F21" s="64">
        <f>F22+F23</f>
        <v>79900</v>
      </c>
      <c r="G21" s="64">
        <f>G22+G23</f>
        <v>80500</v>
      </c>
      <c r="H21" s="64">
        <f>H22+H23</f>
        <v>81200</v>
      </c>
    </row>
    <row r="22" spans="1:8" s="5" customFormat="1" ht="27">
      <c r="A22" s="10" t="s">
        <v>188</v>
      </c>
      <c r="B22" s="13" t="s">
        <v>12</v>
      </c>
      <c r="C22" s="8"/>
      <c r="D22" s="8"/>
      <c r="E22" s="11" t="s">
        <v>14</v>
      </c>
      <c r="F22" s="71">
        <v>51400</v>
      </c>
      <c r="G22" s="71">
        <v>52000</v>
      </c>
      <c r="H22" s="71">
        <v>52700</v>
      </c>
    </row>
    <row r="23" spans="1:8" s="5" customFormat="1" ht="41.25">
      <c r="A23" s="10" t="s">
        <v>188</v>
      </c>
      <c r="B23" s="13" t="s">
        <v>13</v>
      </c>
      <c r="C23" s="8"/>
      <c r="D23" s="8"/>
      <c r="E23" s="11" t="s">
        <v>15</v>
      </c>
      <c r="F23" s="93">
        <v>28500</v>
      </c>
      <c r="G23" s="93">
        <v>28500</v>
      </c>
      <c r="H23" s="93">
        <v>28500</v>
      </c>
    </row>
    <row r="24" spans="1:8" s="5" customFormat="1" ht="54.75">
      <c r="A24" s="10" t="s">
        <v>201</v>
      </c>
      <c r="B24" s="13"/>
      <c r="C24" s="62"/>
      <c r="D24" s="62"/>
      <c r="E24" s="113" t="s">
        <v>198</v>
      </c>
      <c r="F24" s="64">
        <f aca="true" t="shared" si="3" ref="F24:H25">F25</f>
        <v>608400</v>
      </c>
      <c r="G24" s="64">
        <f t="shared" si="3"/>
        <v>634300</v>
      </c>
      <c r="H24" s="64">
        <f t="shared" si="3"/>
        <v>655400</v>
      </c>
    </row>
    <row r="25" spans="1:8" s="5" customFormat="1" ht="41.25">
      <c r="A25" s="10" t="s">
        <v>202</v>
      </c>
      <c r="B25" s="13"/>
      <c r="C25" s="62"/>
      <c r="D25" s="62"/>
      <c r="E25" s="114" t="s">
        <v>199</v>
      </c>
      <c r="F25" s="64">
        <f t="shared" si="3"/>
        <v>608400</v>
      </c>
      <c r="G25" s="64">
        <f t="shared" si="3"/>
        <v>634300</v>
      </c>
      <c r="H25" s="64">
        <f t="shared" si="3"/>
        <v>655400</v>
      </c>
    </row>
    <row r="26" spans="1:8" s="5" customFormat="1" ht="41.25">
      <c r="A26" s="10" t="s">
        <v>203</v>
      </c>
      <c r="B26" s="13"/>
      <c r="C26" s="62"/>
      <c r="D26" s="62"/>
      <c r="E26" s="114" t="s">
        <v>200</v>
      </c>
      <c r="F26" s="64">
        <f>F27+F28</f>
        <v>608400</v>
      </c>
      <c r="G26" s="64">
        <f>G27+G28</f>
        <v>634300</v>
      </c>
      <c r="H26" s="64">
        <f>H27+H28</f>
        <v>655400</v>
      </c>
    </row>
    <row r="27" spans="1:8" s="5" customFormat="1" ht="27">
      <c r="A27" s="10" t="s">
        <v>203</v>
      </c>
      <c r="B27" s="13" t="s">
        <v>12</v>
      </c>
      <c r="C27" s="62"/>
      <c r="D27" s="62"/>
      <c r="E27" s="114" t="s">
        <v>14</v>
      </c>
      <c r="F27" s="64">
        <v>410398.97</v>
      </c>
      <c r="G27" s="64">
        <v>533430</v>
      </c>
      <c r="H27" s="64">
        <v>554530</v>
      </c>
    </row>
    <row r="28" spans="1:8" s="5" customFormat="1" ht="41.25">
      <c r="A28" s="10" t="s">
        <v>203</v>
      </c>
      <c r="B28" s="13" t="s">
        <v>13</v>
      </c>
      <c r="C28" s="62"/>
      <c r="D28" s="62"/>
      <c r="E28" s="28" t="s">
        <v>15</v>
      </c>
      <c r="F28" s="112">
        <v>198001.03</v>
      </c>
      <c r="G28" s="112">
        <v>100870</v>
      </c>
      <c r="H28" s="112">
        <v>100870</v>
      </c>
    </row>
    <row r="29" spans="1:8" s="5" customFormat="1" ht="13.5">
      <c r="A29" s="10" t="s">
        <v>22</v>
      </c>
      <c r="B29" s="12"/>
      <c r="C29" s="8"/>
      <c r="D29" s="8"/>
      <c r="E29" s="109" t="s">
        <v>20</v>
      </c>
      <c r="F29" s="64">
        <f>F30+F32+F37+F39+F41+F44</f>
        <v>48604741.22</v>
      </c>
      <c r="G29" s="64">
        <f>G30+G32+G37+G39+G41</f>
        <v>44763640</v>
      </c>
      <c r="H29" s="64">
        <f>H30+H32+H37+H39+H41</f>
        <v>41978387</v>
      </c>
    </row>
    <row r="30" spans="1:8" s="5" customFormat="1" ht="13.5">
      <c r="A30" s="10" t="s">
        <v>204</v>
      </c>
      <c r="B30" s="12"/>
      <c r="C30" s="8"/>
      <c r="D30" s="8"/>
      <c r="E30" s="109" t="s">
        <v>21</v>
      </c>
      <c r="F30" s="64">
        <f>F31</f>
        <v>2504920</v>
      </c>
      <c r="G30" s="64">
        <f>G31</f>
        <v>2053920</v>
      </c>
      <c r="H30" s="64">
        <f>H31</f>
        <v>2053920</v>
      </c>
    </row>
    <row r="31" spans="1:8" s="5" customFormat="1" ht="80.25" customHeight="1">
      <c r="A31" s="10" t="s">
        <v>204</v>
      </c>
      <c r="B31" s="13" t="s">
        <v>12</v>
      </c>
      <c r="C31" s="8"/>
      <c r="D31" s="8"/>
      <c r="E31" s="11" t="s">
        <v>14</v>
      </c>
      <c r="F31" s="112">
        <v>2504920</v>
      </c>
      <c r="G31" s="112">
        <v>2053920</v>
      </c>
      <c r="H31" s="112">
        <v>2053920</v>
      </c>
    </row>
    <row r="32" spans="1:8" s="5" customFormat="1" ht="13.5">
      <c r="A32" s="10" t="s">
        <v>205</v>
      </c>
      <c r="B32" s="12"/>
      <c r="C32" s="8"/>
      <c r="D32" s="8"/>
      <c r="E32" s="109" t="s">
        <v>23</v>
      </c>
      <c r="F32" s="64">
        <f>F33+F34+F35+F36</f>
        <v>35572466</v>
      </c>
      <c r="G32" s="64">
        <f>G33+G34+G36</f>
        <v>32141582</v>
      </c>
      <c r="H32" s="64">
        <f>H33+H34+H36</f>
        <v>29275329</v>
      </c>
    </row>
    <row r="33" spans="1:8" s="5" customFormat="1" ht="27">
      <c r="A33" s="10" t="s">
        <v>205</v>
      </c>
      <c r="B33" s="13" t="s">
        <v>12</v>
      </c>
      <c r="C33" s="8"/>
      <c r="D33" s="8"/>
      <c r="E33" s="11" t="s">
        <v>14</v>
      </c>
      <c r="F33" s="71">
        <v>27272705</v>
      </c>
      <c r="G33" s="71">
        <v>26911905</v>
      </c>
      <c r="H33" s="71">
        <v>24911905</v>
      </c>
    </row>
    <row r="34" spans="1:8" s="5" customFormat="1" ht="41.25">
      <c r="A34" s="10" t="s">
        <v>205</v>
      </c>
      <c r="B34" s="13" t="s">
        <v>13</v>
      </c>
      <c r="C34" s="8"/>
      <c r="D34" s="8"/>
      <c r="E34" s="11" t="s">
        <v>15</v>
      </c>
      <c r="F34" s="32">
        <v>8019761</v>
      </c>
      <c r="G34" s="32">
        <v>5206177</v>
      </c>
      <c r="H34" s="32">
        <v>4339924</v>
      </c>
    </row>
    <row r="35" spans="1:8" s="5" customFormat="1" ht="13.5">
      <c r="A35" s="10" t="s">
        <v>205</v>
      </c>
      <c r="B35" s="13" t="s">
        <v>465</v>
      </c>
      <c r="C35" s="189"/>
      <c r="D35" s="189"/>
      <c r="E35" s="28" t="s">
        <v>466</v>
      </c>
      <c r="F35" s="32">
        <v>0</v>
      </c>
      <c r="G35" s="32">
        <v>0</v>
      </c>
      <c r="H35" s="32">
        <v>0</v>
      </c>
    </row>
    <row r="36" spans="1:8" s="5" customFormat="1" ht="13.5">
      <c r="A36" s="10" t="s">
        <v>205</v>
      </c>
      <c r="B36" s="13" t="s">
        <v>25</v>
      </c>
      <c r="C36" s="4"/>
      <c r="D36" s="4"/>
      <c r="E36" s="11" t="s">
        <v>24</v>
      </c>
      <c r="F36" s="32">
        <v>280000</v>
      </c>
      <c r="G36" s="32">
        <v>23500</v>
      </c>
      <c r="H36" s="32">
        <v>23500</v>
      </c>
    </row>
    <row r="37" spans="1:8" s="5" customFormat="1" ht="82.5">
      <c r="A37" s="10" t="s">
        <v>206</v>
      </c>
      <c r="B37" s="12"/>
      <c r="C37" s="8"/>
      <c r="D37" s="8"/>
      <c r="E37" s="11" t="s">
        <v>340</v>
      </c>
      <c r="F37" s="32">
        <f>F38</f>
        <v>1897000</v>
      </c>
      <c r="G37" s="32">
        <f>G38</f>
        <v>1974800</v>
      </c>
      <c r="H37" s="32">
        <f>H38</f>
        <v>2055800</v>
      </c>
    </row>
    <row r="38" spans="1:8" s="5" customFormat="1" ht="41.25">
      <c r="A38" s="10" t="s">
        <v>206</v>
      </c>
      <c r="B38" s="13" t="s">
        <v>13</v>
      </c>
      <c r="C38" s="8"/>
      <c r="D38" s="8"/>
      <c r="E38" s="11" t="s">
        <v>15</v>
      </c>
      <c r="F38" s="32">
        <v>1897000</v>
      </c>
      <c r="G38" s="32">
        <v>1974800</v>
      </c>
      <c r="H38" s="32">
        <v>2055800</v>
      </c>
    </row>
    <row r="39" spans="1:8" s="5" customFormat="1" ht="13.5">
      <c r="A39" s="10" t="s">
        <v>207</v>
      </c>
      <c r="B39" s="13"/>
      <c r="C39" s="62"/>
      <c r="D39" s="62"/>
      <c r="E39" s="11" t="s">
        <v>208</v>
      </c>
      <c r="F39" s="32">
        <f>F40</f>
        <v>75000</v>
      </c>
      <c r="G39" s="32">
        <f>G40</f>
        <v>60000</v>
      </c>
      <c r="H39" s="45">
        <f>H40</f>
        <v>60000</v>
      </c>
    </row>
    <row r="40" spans="1:8" s="5" customFormat="1" ht="13.5">
      <c r="A40" s="10" t="s">
        <v>207</v>
      </c>
      <c r="B40" s="13" t="s">
        <v>25</v>
      </c>
      <c r="C40" s="62"/>
      <c r="D40" s="62"/>
      <c r="E40" s="11" t="s">
        <v>24</v>
      </c>
      <c r="F40" s="32">
        <v>75000</v>
      </c>
      <c r="G40" s="32">
        <v>60000</v>
      </c>
      <c r="H40" s="45">
        <v>60000</v>
      </c>
    </row>
    <row r="41" spans="1:8" s="5" customFormat="1" ht="54.75">
      <c r="A41" s="10" t="s">
        <v>353</v>
      </c>
      <c r="B41" s="13"/>
      <c r="C41" s="85"/>
      <c r="D41" s="85"/>
      <c r="E41" s="86" t="s">
        <v>404</v>
      </c>
      <c r="F41" s="32">
        <f>F42+F43</f>
        <v>8533338</v>
      </c>
      <c r="G41" s="32">
        <f>G42+G43</f>
        <v>8533338</v>
      </c>
      <c r="H41" s="32">
        <f>H42+H43</f>
        <v>8533338</v>
      </c>
    </row>
    <row r="42" spans="1:8" s="5" customFormat="1" ht="27">
      <c r="A42" s="10" t="s">
        <v>353</v>
      </c>
      <c r="B42" s="13" t="s">
        <v>12</v>
      </c>
      <c r="C42" s="85"/>
      <c r="D42" s="85"/>
      <c r="E42" s="28" t="s">
        <v>14</v>
      </c>
      <c r="F42" s="32">
        <v>7149838</v>
      </c>
      <c r="G42" s="32">
        <v>7149838</v>
      </c>
      <c r="H42" s="45">
        <v>7149838</v>
      </c>
    </row>
    <row r="43" spans="1:8" s="5" customFormat="1" ht="41.25">
      <c r="A43" s="10" t="s">
        <v>353</v>
      </c>
      <c r="B43" s="13" t="s">
        <v>13</v>
      </c>
      <c r="C43" s="85"/>
      <c r="D43" s="85"/>
      <c r="E43" s="29" t="s">
        <v>15</v>
      </c>
      <c r="F43" s="93">
        <v>1383500</v>
      </c>
      <c r="G43" s="93">
        <v>1383500</v>
      </c>
      <c r="H43" s="69">
        <v>1383500</v>
      </c>
    </row>
    <row r="44" spans="1:8" s="5" customFormat="1" ht="13.5">
      <c r="A44" s="10" t="s">
        <v>678</v>
      </c>
      <c r="B44" s="13"/>
      <c r="C44" s="193"/>
      <c r="D44" s="33"/>
      <c r="E44" s="51" t="s">
        <v>679</v>
      </c>
      <c r="F44" s="64">
        <f>F45+F46</f>
        <v>22017.22</v>
      </c>
      <c r="G44" s="64">
        <v>0</v>
      </c>
      <c r="H44" s="64">
        <v>0</v>
      </c>
    </row>
    <row r="45" spans="1:8" s="5" customFormat="1" ht="41.25">
      <c r="A45" s="10" t="s">
        <v>678</v>
      </c>
      <c r="B45" s="13" t="s">
        <v>13</v>
      </c>
      <c r="C45" s="193"/>
      <c r="D45" s="33"/>
      <c r="E45" s="29" t="s">
        <v>15</v>
      </c>
      <c r="F45" s="64">
        <v>20669.06</v>
      </c>
      <c r="G45" s="64">
        <v>0</v>
      </c>
      <c r="H45" s="64">
        <v>0</v>
      </c>
    </row>
    <row r="46" spans="1:8" s="5" customFormat="1" ht="13.5">
      <c r="A46" s="10" t="s">
        <v>678</v>
      </c>
      <c r="B46" s="13" t="s">
        <v>465</v>
      </c>
      <c r="C46" s="193"/>
      <c r="D46" s="33"/>
      <c r="E46" s="28" t="s">
        <v>466</v>
      </c>
      <c r="F46" s="64">
        <v>1348.16</v>
      </c>
      <c r="G46" s="64">
        <v>0</v>
      </c>
      <c r="H46" s="64">
        <v>0</v>
      </c>
    </row>
    <row r="47" spans="1:8" s="5" customFormat="1" ht="84.75" customHeight="1">
      <c r="A47" s="40" t="s">
        <v>28</v>
      </c>
      <c r="B47" s="37"/>
      <c r="C47" s="7"/>
      <c r="D47" s="7"/>
      <c r="E47" s="146" t="s">
        <v>479</v>
      </c>
      <c r="F47" s="147">
        <f>F48</f>
        <v>2245052</v>
      </c>
      <c r="G47" s="147">
        <f aca="true" t="shared" si="4" ref="G47:H50">G48</f>
        <v>1913400</v>
      </c>
      <c r="H47" s="147">
        <f t="shared" si="4"/>
        <v>1913400</v>
      </c>
    </row>
    <row r="48" spans="1:8" s="5" customFormat="1" ht="41.25">
      <c r="A48" s="10" t="s">
        <v>29</v>
      </c>
      <c r="B48" s="12"/>
      <c r="C48" s="8"/>
      <c r="D48" s="8"/>
      <c r="E48" s="109" t="s">
        <v>315</v>
      </c>
      <c r="F48" s="64">
        <f>F49+F52</f>
        <v>2245052</v>
      </c>
      <c r="G48" s="64">
        <f>G49+G52</f>
        <v>1913400</v>
      </c>
      <c r="H48" s="64">
        <f>H49+H52</f>
        <v>1913400</v>
      </c>
    </row>
    <row r="49" spans="1:8" s="5" customFormat="1" ht="27">
      <c r="A49" s="10" t="s">
        <v>30</v>
      </c>
      <c r="B49" s="12"/>
      <c r="C49" s="8"/>
      <c r="D49" s="8"/>
      <c r="E49" s="17" t="s">
        <v>26</v>
      </c>
      <c r="F49" s="64">
        <f>F50</f>
        <v>1231652</v>
      </c>
      <c r="G49" s="64">
        <f t="shared" si="4"/>
        <v>900000</v>
      </c>
      <c r="H49" s="64">
        <f t="shared" si="4"/>
        <v>900000</v>
      </c>
    </row>
    <row r="50" spans="1:8" s="5" customFormat="1" ht="13.5">
      <c r="A50" s="10" t="s">
        <v>209</v>
      </c>
      <c r="B50" s="14"/>
      <c r="C50" s="4"/>
      <c r="D50" s="4"/>
      <c r="E50" s="109" t="s">
        <v>183</v>
      </c>
      <c r="F50" s="64">
        <f>F51</f>
        <v>1231652</v>
      </c>
      <c r="G50" s="64">
        <f t="shared" si="4"/>
        <v>900000</v>
      </c>
      <c r="H50" s="64">
        <f t="shared" si="4"/>
        <v>900000</v>
      </c>
    </row>
    <row r="51" spans="1:8" s="5" customFormat="1" ht="54.75">
      <c r="A51" s="10" t="s">
        <v>209</v>
      </c>
      <c r="B51" s="13" t="s">
        <v>31</v>
      </c>
      <c r="C51" s="8"/>
      <c r="D51" s="8"/>
      <c r="E51" s="11" t="s">
        <v>27</v>
      </c>
      <c r="F51" s="112">
        <v>1231652</v>
      </c>
      <c r="G51" s="112">
        <v>900000</v>
      </c>
      <c r="H51" s="118">
        <v>900000</v>
      </c>
    </row>
    <row r="52" spans="1:8" s="5" customFormat="1" ht="27">
      <c r="A52" s="10" t="s">
        <v>370</v>
      </c>
      <c r="B52" s="13"/>
      <c r="C52" s="62"/>
      <c r="D52" s="62"/>
      <c r="E52" s="117" t="s">
        <v>211</v>
      </c>
      <c r="F52" s="64">
        <f aca="true" t="shared" si="5" ref="F52:H53">F53</f>
        <v>1013400</v>
      </c>
      <c r="G52" s="64">
        <f t="shared" si="5"/>
        <v>1013400</v>
      </c>
      <c r="H52" s="64">
        <f t="shared" si="5"/>
        <v>1013400</v>
      </c>
    </row>
    <row r="53" spans="1:8" s="5" customFormat="1" ht="27">
      <c r="A53" s="10" t="s">
        <v>210</v>
      </c>
      <c r="B53" s="13"/>
      <c r="C53" s="62"/>
      <c r="D53" s="62"/>
      <c r="E53" s="117" t="s">
        <v>212</v>
      </c>
      <c r="F53" s="64">
        <f t="shared" si="5"/>
        <v>1013400</v>
      </c>
      <c r="G53" s="64">
        <f t="shared" si="5"/>
        <v>1013400</v>
      </c>
      <c r="H53" s="64">
        <f t="shared" si="5"/>
        <v>1013400</v>
      </c>
    </row>
    <row r="54" spans="1:8" s="5" customFormat="1" ht="54.75">
      <c r="A54" s="10" t="s">
        <v>210</v>
      </c>
      <c r="B54" s="13" t="s">
        <v>31</v>
      </c>
      <c r="C54" s="62"/>
      <c r="D54" s="62"/>
      <c r="E54" s="60" t="s">
        <v>27</v>
      </c>
      <c r="F54" s="112">
        <v>1013400</v>
      </c>
      <c r="G54" s="112">
        <v>1013400</v>
      </c>
      <c r="H54" s="118">
        <v>1013400</v>
      </c>
    </row>
    <row r="55" spans="1:8" s="5" customFormat="1" ht="69">
      <c r="A55" s="40" t="s">
        <v>32</v>
      </c>
      <c r="B55" s="37"/>
      <c r="C55" s="7"/>
      <c r="D55" s="7"/>
      <c r="E55" s="115" t="s">
        <v>480</v>
      </c>
      <c r="F55" s="116">
        <f>F56</f>
        <v>426900</v>
      </c>
      <c r="G55" s="116">
        <f aca="true" t="shared" si="6" ref="G55:H58">G56</f>
        <v>411200</v>
      </c>
      <c r="H55" s="116">
        <f t="shared" si="6"/>
        <v>411200</v>
      </c>
    </row>
    <row r="56" spans="1:8" s="5" customFormat="1" ht="82.5">
      <c r="A56" s="10" t="s">
        <v>33</v>
      </c>
      <c r="B56" s="12"/>
      <c r="C56" s="8"/>
      <c r="D56" s="8"/>
      <c r="E56" s="109" t="s">
        <v>213</v>
      </c>
      <c r="F56" s="64">
        <f>F57+F60</f>
        <v>426900</v>
      </c>
      <c r="G56" s="64">
        <f>G57+G60</f>
        <v>411200</v>
      </c>
      <c r="H56" s="64">
        <f>H57+H60</f>
        <v>411200</v>
      </c>
    </row>
    <row r="57" spans="1:8" s="5" customFormat="1" ht="41.25">
      <c r="A57" s="10" t="s">
        <v>182</v>
      </c>
      <c r="B57" s="12"/>
      <c r="C57" s="8"/>
      <c r="D57" s="8"/>
      <c r="E57" s="183" t="s">
        <v>619</v>
      </c>
      <c r="F57" s="64">
        <f>F58</f>
        <v>191200</v>
      </c>
      <c r="G57" s="64">
        <f t="shared" si="6"/>
        <v>171200</v>
      </c>
      <c r="H57" s="64">
        <f t="shared" si="6"/>
        <v>171200</v>
      </c>
    </row>
    <row r="58" spans="1:8" s="5" customFormat="1" ht="27">
      <c r="A58" s="10" t="s">
        <v>214</v>
      </c>
      <c r="B58" s="12"/>
      <c r="C58" s="8"/>
      <c r="D58" s="8"/>
      <c r="E58" s="182" t="s">
        <v>620</v>
      </c>
      <c r="F58" s="64">
        <f>F59</f>
        <v>191200</v>
      </c>
      <c r="G58" s="64">
        <f t="shared" si="6"/>
        <v>171200</v>
      </c>
      <c r="H58" s="64">
        <f t="shared" si="6"/>
        <v>171200</v>
      </c>
    </row>
    <row r="59" spans="1:8" s="5" customFormat="1" ht="41.25">
      <c r="A59" s="10" t="s">
        <v>214</v>
      </c>
      <c r="B59" s="13" t="s">
        <v>13</v>
      </c>
      <c r="C59" s="8"/>
      <c r="D59" s="8"/>
      <c r="E59" s="11" t="s">
        <v>15</v>
      </c>
      <c r="F59" s="112">
        <v>191200</v>
      </c>
      <c r="G59" s="112">
        <v>171200</v>
      </c>
      <c r="H59" s="112">
        <v>171200</v>
      </c>
    </row>
    <row r="60" spans="1:8" s="5" customFormat="1" ht="96">
      <c r="A60" s="10" t="s">
        <v>617</v>
      </c>
      <c r="B60" s="13"/>
      <c r="C60" s="164"/>
      <c r="D60" s="164"/>
      <c r="E60" s="28" t="s">
        <v>621</v>
      </c>
      <c r="F60" s="64">
        <f aca="true" t="shared" si="7" ref="F60:H61">F61</f>
        <v>235700</v>
      </c>
      <c r="G60" s="64">
        <f t="shared" si="7"/>
        <v>240000</v>
      </c>
      <c r="H60" s="64">
        <f t="shared" si="7"/>
        <v>240000</v>
      </c>
    </row>
    <row r="61" spans="1:8" s="5" customFormat="1" ht="41.25">
      <c r="A61" s="10" t="s">
        <v>618</v>
      </c>
      <c r="B61" s="13"/>
      <c r="C61" s="164"/>
      <c r="D61" s="164"/>
      <c r="E61" s="28" t="s">
        <v>622</v>
      </c>
      <c r="F61" s="64">
        <f t="shared" si="7"/>
        <v>235700</v>
      </c>
      <c r="G61" s="64">
        <f t="shared" si="7"/>
        <v>240000</v>
      </c>
      <c r="H61" s="64">
        <f t="shared" si="7"/>
        <v>240000</v>
      </c>
    </row>
    <row r="62" spans="1:8" s="5" customFormat="1" ht="41.25">
      <c r="A62" s="10" t="s">
        <v>618</v>
      </c>
      <c r="B62" s="13" t="s">
        <v>13</v>
      </c>
      <c r="C62" s="164"/>
      <c r="D62" s="164"/>
      <c r="E62" s="11" t="s">
        <v>15</v>
      </c>
      <c r="F62" s="64">
        <v>235700</v>
      </c>
      <c r="G62" s="64">
        <v>240000</v>
      </c>
      <c r="H62" s="64">
        <v>240000</v>
      </c>
    </row>
    <row r="63" spans="1:8" s="5" customFormat="1" ht="69">
      <c r="A63" s="40" t="s">
        <v>42</v>
      </c>
      <c r="B63" s="37"/>
      <c r="C63" s="7"/>
      <c r="D63" s="7"/>
      <c r="E63" s="38" t="s">
        <v>481</v>
      </c>
      <c r="F63" s="167">
        <f>F64+F79+F83</f>
        <v>601500</v>
      </c>
      <c r="G63" s="167">
        <f>G64+G79+G83</f>
        <v>495980</v>
      </c>
      <c r="H63" s="167">
        <f>H64+H79+H83</f>
        <v>495980</v>
      </c>
    </row>
    <row r="64" spans="1:8" s="5" customFormat="1" ht="54.75">
      <c r="A64" s="10" t="s">
        <v>43</v>
      </c>
      <c r="B64" s="12"/>
      <c r="C64" s="8"/>
      <c r="D64" s="8"/>
      <c r="E64" s="109" t="s">
        <v>39</v>
      </c>
      <c r="F64" s="64">
        <f>F65+F70</f>
        <v>189000</v>
      </c>
      <c r="G64" s="64">
        <f>G65+G70</f>
        <v>189000</v>
      </c>
      <c r="H64" s="64">
        <f>H65+H70</f>
        <v>189000</v>
      </c>
    </row>
    <row r="65" spans="1:8" s="5" customFormat="1" ht="27">
      <c r="A65" s="10" t="s">
        <v>44</v>
      </c>
      <c r="B65" s="12"/>
      <c r="C65" s="8"/>
      <c r="D65" s="8"/>
      <c r="E65" s="18" t="s">
        <v>40</v>
      </c>
      <c r="F65" s="64">
        <f>F66+F68</f>
        <v>30000</v>
      </c>
      <c r="G65" s="64">
        <f>G66+G68</f>
        <v>30000</v>
      </c>
      <c r="H65" s="64">
        <f>H66+H68</f>
        <v>30000</v>
      </c>
    </row>
    <row r="66" spans="1:8" s="5" customFormat="1" ht="27">
      <c r="A66" s="10" t="s">
        <v>215</v>
      </c>
      <c r="B66" s="14"/>
      <c r="C66" s="4"/>
      <c r="D66" s="4"/>
      <c r="E66" s="11" t="s">
        <v>41</v>
      </c>
      <c r="F66" s="71">
        <f>F67</f>
        <v>8000</v>
      </c>
      <c r="G66" s="71">
        <f>G67</f>
        <v>8000</v>
      </c>
      <c r="H66" s="98">
        <v>8000</v>
      </c>
    </row>
    <row r="67" spans="1:8" s="5" customFormat="1" ht="41.25">
      <c r="A67" s="10" t="s">
        <v>215</v>
      </c>
      <c r="B67" s="13" t="s">
        <v>13</v>
      </c>
      <c r="C67" s="8"/>
      <c r="D67" s="8"/>
      <c r="E67" s="11" t="s">
        <v>15</v>
      </c>
      <c r="F67" s="32">
        <v>8000</v>
      </c>
      <c r="G67" s="32">
        <v>8000</v>
      </c>
      <c r="H67" s="150" t="s">
        <v>495</v>
      </c>
    </row>
    <row r="68" spans="1:8" s="5" customFormat="1" ht="41.25">
      <c r="A68" s="10" t="s">
        <v>216</v>
      </c>
      <c r="B68" s="12"/>
      <c r="C68" s="8"/>
      <c r="D68" s="8"/>
      <c r="E68" s="11" t="s">
        <v>349</v>
      </c>
      <c r="F68" s="32">
        <f>F69</f>
        <v>22000</v>
      </c>
      <c r="G68" s="32">
        <f>G69</f>
        <v>22000</v>
      </c>
      <c r="H68" s="45">
        <f>H69</f>
        <v>22000</v>
      </c>
    </row>
    <row r="69" spans="1:8" s="5" customFormat="1" ht="41.25">
      <c r="A69" s="10" t="s">
        <v>216</v>
      </c>
      <c r="B69" s="13" t="s">
        <v>13</v>
      </c>
      <c r="C69" s="8"/>
      <c r="D69" s="8"/>
      <c r="E69" s="11" t="s">
        <v>15</v>
      </c>
      <c r="F69" s="93">
        <v>22000</v>
      </c>
      <c r="G69" s="93">
        <v>22000</v>
      </c>
      <c r="H69" s="69">
        <v>22000</v>
      </c>
    </row>
    <row r="70" spans="1:8" s="5" customFormat="1" ht="69">
      <c r="A70" s="10" t="s">
        <v>46</v>
      </c>
      <c r="B70" s="12"/>
      <c r="C70" s="8"/>
      <c r="D70" s="8"/>
      <c r="E70" s="18" t="s">
        <v>45</v>
      </c>
      <c r="F70" s="64">
        <f>F71+F73+F75+F77</f>
        <v>159000</v>
      </c>
      <c r="G70" s="64">
        <f>G71+G73+G75+G77</f>
        <v>159000</v>
      </c>
      <c r="H70" s="64">
        <f>H71+H73+H75+H77</f>
        <v>159000</v>
      </c>
    </row>
    <row r="71" spans="1:8" s="5" customFormat="1" ht="54.75">
      <c r="A71" s="10" t="s">
        <v>217</v>
      </c>
      <c r="B71" s="12"/>
      <c r="C71" s="8"/>
      <c r="D71" s="8"/>
      <c r="E71" s="11" t="s">
        <v>341</v>
      </c>
      <c r="F71" s="71">
        <f>F72</f>
        <v>13000</v>
      </c>
      <c r="G71" s="71">
        <f>G72</f>
        <v>13000</v>
      </c>
      <c r="H71" s="98">
        <f>H72</f>
        <v>13000</v>
      </c>
    </row>
    <row r="72" spans="1:8" s="5" customFormat="1" ht="41.25">
      <c r="A72" s="10" t="s">
        <v>217</v>
      </c>
      <c r="B72" s="13" t="s">
        <v>13</v>
      </c>
      <c r="C72" s="8"/>
      <c r="D72" s="8"/>
      <c r="E72" s="11" t="s">
        <v>15</v>
      </c>
      <c r="F72" s="32">
        <v>13000</v>
      </c>
      <c r="G72" s="32">
        <v>13000</v>
      </c>
      <c r="H72" s="45">
        <v>13000</v>
      </c>
    </row>
    <row r="73" spans="1:8" s="5" customFormat="1" ht="54.75">
      <c r="A73" s="10" t="s">
        <v>218</v>
      </c>
      <c r="B73" s="14"/>
      <c r="C73" s="4"/>
      <c r="D73" s="4"/>
      <c r="E73" s="11" t="s">
        <v>410</v>
      </c>
      <c r="F73" s="32">
        <f>F74</f>
        <v>30000</v>
      </c>
      <c r="G73" s="32">
        <f>G74</f>
        <v>30000</v>
      </c>
      <c r="H73" s="45">
        <f>H74</f>
        <v>30000</v>
      </c>
    </row>
    <row r="74" spans="1:8" s="5" customFormat="1" ht="41.25">
      <c r="A74" s="10" t="s">
        <v>218</v>
      </c>
      <c r="B74" s="13" t="s">
        <v>13</v>
      </c>
      <c r="C74" s="8"/>
      <c r="D74" s="8"/>
      <c r="E74" s="11" t="s">
        <v>15</v>
      </c>
      <c r="F74" s="93">
        <v>30000</v>
      </c>
      <c r="G74" s="93">
        <v>30000</v>
      </c>
      <c r="H74" s="69">
        <v>30000</v>
      </c>
    </row>
    <row r="75" spans="1:8" s="5" customFormat="1" ht="27">
      <c r="A75" s="10" t="s">
        <v>497</v>
      </c>
      <c r="B75" s="13"/>
      <c r="C75" s="149"/>
      <c r="D75" s="149"/>
      <c r="E75" s="28" t="s">
        <v>496</v>
      </c>
      <c r="F75" s="64">
        <f>F76</f>
        <v>40000</v>
      </c>
      <c r="G75" s="64">
        <f>G76</f>
        <v>40000</v>
      </c>
      <c r="H75" s="64">
        <f>H76</f>
        <v>40000</v>
      </c>
    </row>
    <row r="76" spans="1:8" s="5" customFormat="1" ht="41.25">
      <c r="A76" s="10" t="s">
        <v>497</v>
      </c>
      <c r="B76" s="13" t="s">
        <v>13</v>
      </c>
      <c r="C76" s="149"/>
      <c r="D76" s="149"/>
      <c r="E76" s="28" t="s">
        <v>186</v>
      </c>
      <c r="F76" s="64">
        <v>40000</v>
      </c>
      <c r="G76" s="64">
        <v>40000</v>
      </c>
      <c r="H76" s="64">
        <v>40000</v>
      </c>
    </row>
    <row r="77" spans="1:8" s="5" customFormat="1" ht="27">
      <c r="A77" s="10" t="s">
        <v>498</v>
      </c>
      <c r="B77" s="13"/>
      <c r="C77" s="149"/>
      <c r="D77" s="149"/>
      <c r="E77" s="28" t="s">
        <v>642</v>
      </c>
      <c r="F77" s="64">
        <f>F78</f>
        <v>76000</v>
      </c>
      <c r="G77" s="64">
        <f>G78</f>
        <v>76000</v>
      </c>
      <c r="H77" s="64">
        <f>H78</f>
        <v>76000</v>
      </c>
    </row>
    <row r="78" spans="1:8" s="5" customFormat="1" ht="27">
      <c r="A78" s="10" t="s">
        <v>498</v>
      </c>
      <c r="B78" s="13" t="s">
        <v>126</v>
      </c>
      <c r="C78" s="149"/>
      <c r="D78" s="149"/>
      <c r="E78" s="28" t="s">
        <v>367</v>
      </c>
      <c r="F78" s="64">
        <v>76000</v>
      </c>
      <c r="G78" s="64">
        <v>76000</v>
      </c>
      <c r="H78" s="64">
        <v>76000</v>
      </c>
    </row>
    <row r="79" spans="1:8" s="5" customFormat="1" ht="53.25" customHeight="1">
      <c r="A79" s="10" t="s">
        <v>305</v>
      </c>
      <c r="B79" s="13"/>
      <c r="C79" s="63"/>
      <c r="D79" s="63"/>
      <c r="E79" s="114" t="s">
        <v>302</v>
      </c>
      <c r="F79" s="64">
        <f>F80</f>
        <v>283500</v>
      </c>
      <c r="G79" s="64">
        <f aca="true" t="shared" si="8" ref="G79:H81">G80</f>
        <v>133980</v>
      </c>
      <c r="H79" s="64">
        <f t="shared" si="8"/>
        <v>133980</v>
      </c>
    </row>
    <row r="80" spans="1:8" s="5" customFormat="1" ht="27">
      <c r="A80" s="10" t="s">
        <v>306</v>
      </c>
      <c r="B80" s="13"/>
      <c r="C80" s="63"/>
      <c r="D80" s="63"/>
      <c r="E80" s="114" t="s">
        <v>303</v>
      </c>
      <c r="F80" s="64">
        <f>F81</f>
        <v>283500</v>
      </c>
      <c r="G80" s="64">
        <f t="shared" si="8"/>
        <v>133980</v>
      </c>
      <c r="H80" s="64">
        <f t="shared" si="8"/>
        <v>133980</v>
      </c>
    </row>
    <row r="81" spans="1:8" s="5" customFormat="1" ht="27">
      <c r="A81" s="10" t="s">
        <v>307</v>
      </c>
      <c r="B81" s="13"/>
      <c r="C81" s="63"/>
      <c r="D81" s="63"/>
      <c r="E81" s="114" t="s">
        <v>304</v>
      </c>
      <c r="F81" s="64">
        <f>F82</f>
        <v>283500</v>
      </c>
      <c r="G81" s="64">
        <f t="shared" si="8"/>
        <v>133980</v>
      </c>
      <c r="H81" s="64">
        <f t="shared" si="8"/>
        <v>133980</v>
      </c>
    </row>
    <row r="82" spans="1:8" s="5" customFormat="1" ht="27">
      <c r="A82" s="10" t="s">
        <v>307</v>
      </c>
      <c r="B82" s="13" t="s">
        <v>64</v>
      </c>
      <c r="C82" s="63"/>
      <c r="D82" s="63"/>
      <c r="E82" s="28" t="s">
        <v>58</v>
      </c>
      <c r="F82" s="71">
        <v>283500</v>
      </c>
      <c r="G82" s="71">
        <v>133980</v>
      </c>
      <c r="H82" s="98">
        <v>133980</v>
      </c>
    </row>
    <row r="83" spans="1:8" s="5" customFormat="1" ht="13.5">
      <c r="A83" s="10" t="s">
        <v>658</v>
      </c>
      <c r="B83" s="13"/>
      <c r="C83" s="190"/>
      <c r="D83" s="190"/>
      <c r="E83" s="194" t="s">
        <v>655</v>
      </c>
      <c r="F83" s="71">
        <f>F84</f>
        <v>129000</v>
      </c>
      <c r="G83" s="71">
        <f>G84</f>
        <v>173000</v>
      </c>
      <c r="H83" s="71">
        <f>H84</f>
        <v>173000</v>
      </c>
    </row>
    <row r="84" spans="1:8" s="5" customFormat="1" ht="27">
      <c r="A84" s="10" t="s">
        <v>659</v>
      </c>
      <c r="B84" s="13"/>
      <c r="C84" s="190"/>
      <c r="D84" s="190"/>
      <c r="E84" s="194" t="s">
        <v>656</v>
      </c>
      <c r="F84" s="71">
        <f>F85+F87+F89+F91</f>
        <v>129000</v>
      </c>
      <c r="G84" s="71">
        <f>G85+G87+G89+G91</f>
        <v>173000</v>
      </c>
      <c r="H84" s="71">
        <f>H85+H87+H89+H91</f>
        <v>173000</v>
      </c>
    </row>
    <row r="85" spans="1:8" s="5" customFormat="1" ht="41.25">
      <c r="A85" s="10" t="s">
        <v>660</v>
      </c>
      <c r="B85" s="13"/>
      <c r="C85" s="190"/>
      <c r="D85" s="190"/>
      <c r="E85" s="194" t="s">
        <v>55</v>
      </c>
      <c r="F85" s="71">
        <f>F86</f>
        <v>53000</v>
      </c>
      <c r="G85" s="71">
        <f>G86</f>
        <v>53000</v>
      </c>
      <c r="H85" s="119">
        <f>H86</f>
        <v>53000</v>
      </c>
    </row>
    <row r="86" spans="1:8" s="5" customFormat="1" ht="41.25">
      <c r="A86" s="10" t="s">
        <v>660</v>
      </c>
      <c r="B86" s="13" t="s">
        <v>13</v>
      </c>
      <c r="C86" s="190"/>
      <c r="D86" s="190"/>
      <c r="E86" s="11" t="s">
        <v>186</v>
      </c>
      <c r="F86" s="71">
        <v>53000</v>
      </c>
      <c r="G86" s="71">
        <v>53000</v>
      </c>
      <c r="H86" s="119">
        <v>53000</v>
      </c>
    </row>
    <row r="87" spans="1:8" s="5" customFormat="1" ht="27">
      <c r="A87" s="10" t="s">
        <v>661</v>
      </c>
      <c r="B87" s="13"/>
      <c r="C87" s="190"/>
      <c r="D87" s="190"/>
      <c r="E87" s="194" t="s">
        <v>667</v>
      </c>
      <c r="F87" s="71">
        <f>F88</f>
        <v>20000</v>
      </c>
      <c r="G87" s="71">
        <f>G88</f>
        <v>15000</v>
      </c>
      <c r="H87" s="119">
        <f>H88</f>
        <v>15000</v>
      </c>
    </row>
    <row r="88" spans="1:8" s="5" customFormat="1" ht="13.5">
      <c r="A88" s="10" t="s">
        <v>661</v>
      </c>
      <c r="B88" s="13" t="s">
        <v>225</v>
      </c>
      <c r="C88" s="190"/>
      <c r="D88" s="190"/>
      <c r="E88" s="11" t="s">
        <v>226</v>
      </c>
      <c r="F88" s="71">
        <v>20000</v>
      </c>
      <c r="G88" s="71">
        <v>15000</v>
      </c>
      <c r="H88" s="119">
        <v>15000</v>
      </c>
    </row>
    <row r="89" spans="1:8" s="5" customFormat="1" ht="27">
      <c r="A89" s="10" t="s">
        <v>662</v>
      </c>
      <c r="B89" s="13"/>
      <c r="C89" s="190"/>
      <c r="D89" s="190"/>
      <c r="E89" s="194" t="s">
        <v>668</v>
      </c>
      <c r="F89" s="71">
        <f>F90</f>
        <v>56000</v>
      </c>
      <c r="G89" s="71">
        <f>G90</f>
        <v>80000</v>
      </c>
      <c r="H89" s="119">
        <f>H90</f>
        <v>80000</v>
      </c>
    </row>
    <row r="90" spans="1:8" s="5" customFormat="1" ht="13.5">
      <c r="A90" s="10" t="s">
        <v>662</v>
      </c>
      <c r="B90" s="13" t="s">
        <v>225</v>
      </c>
      <c r="C90" s="190"/>
      <c r="D90" s="190"/>
      <c r="E90" s="11" t="s">
        <v>226</v>
      </c>
      <c r="F90" s="71">
        <v>56000</v>
      </c>
      <c r="G90" s="71">
        <v>80000</v>
      </c>
      <c r="H90" s="119">
        <v>80000</v>
      </c>
    </row>
    <row r="91" spans="1:8" s="5" customFormat="1" ht="82.5">
      <c r="A91" s="10" t="s">
        <v>663</v>
      </c>
      <c r="B91" s="13"/>
      <c r="C91" s="190"/>
      <c r="D91" s="190"/>
      <c r="E91" s="11" t="s">
        <v>57</v>
      </c>
      <c r="F91" s="71">
        <f>F92</f>
        <v>0</v>
      </c>
      <c r="G91" s="71">
        <f>G92</f>
        <v>25000</v>
      </c>
      <c r="H91" s="119">
        <f>H92</f>
        <v>25000</v>
      </c>
    </row>
    <row r="92" spans="1:8" s="5" customFormat="1" ht="41.25">
      <c r="A92" s="10" t="s">
        <v>663</v>
      </c>
      <c r="B92" s="13" t="s">
        <v>13</v>
      </c>
      <c r="C92" s="190"/>
      <c r="D92" s="190"/>
      <c r="E92" s="11" t="s">
        <v>186</v>
      </c>
      <c r="F92" s="71">
        <v>0</v>
      </c>
      <c r="G92" s="71">
        <v>25000</v>
      </c>
      <c r="H92" s="119">
        <v>25000</v>
      </c>
    </row>
    <row r="93" spans="1:8" s="5" customFormat="1" ht="69">
      <c r="A93" s="40" t="s">
        <v>47</v>
      </c>
      <c r="B93" s="37"/>
      <c r="C93" s="7"/>
      <c r="D93" s="7"/>
      <c r="E93" s="38" t="s">
        <v>482</v>
      </c>
      <c r="F93" s="39">
        <f>F94</f>
        <v>578000</v>
      </c>
      <c r="G93" s="39">
        <f>G94</f>
        <v>603000</v>
      </c>
      <c r="H93" s="39">
        <f>H94</f>
        <v>603000</v>
      </c>
    </row>
    <row r="94" spans="1:8" s="5" customFormat="1" ht="41.25">
      <c r="A94" s="10" t="s">
        <v>48</v>
      </c>
      <c r="B94" s="12"/>
      <c r="C94" s="8"/>
      <c r="D94" s="8"/>
      <c r="E94" s="11" t="s">
        <v>355</v>
      </c>
      <c r="F94" s="32">
        <f>F95+F108</f>
        <v>578000</v>
      </c>
      <c r="G94" s="32">
        <f>G95+G108</f>
        <v>603000</v>
      </c>
      <c r="H94" s="32">
        <f>H95+H108</f>
        <v>603000</v>
      </c>
    </row>
    <row r="95" spans="1:8" s="5" customFormat="1" ht="116.25" customHeight="1">
      <c r="A95" s="10" t="s">
        <v>49</v>
      </c>
      <c r="B95" s="12"/>
      <c r="C95" s="8"/>
      <c r="D95" s="8"/>
      <c r="E95" s="19" t="s">
        <v>316</v>
      </c>
      <c r="F95" s="93">
        <f>F96+F99+F102+F104+F106</f>
        <v>578000</v>
      </c>
      <c r="G95" s="93">
        <f>G96+G99+G102+G104+G106</f>
        <v>578000</v>
      </c>
      <c r="H95" s="93">
        <f>H96+H99+H102+H104+H106</f>
        <v>578000</v>
      </c>
    </row>
    <row r="96" spans="1:8" s="5" customFormat="1" ht="61.5" customHeight="1">
      <c r="A96" s="10" t="s">
        <v>219</v>
      </c>
      <c r="B96" s="12"/>
      <c r="C96" s="8"/>
      <c r="D96" s="8"/>
      <c r="E96" s="109" t="s">
        <v>609</v>
      </c>
      <c r="F96" s="64">
        <f>F97+F98</f>
        <v>140000</v>
      </c>
      <c r="G96" s="64">
        <f>G97+G98</f>
        <v>140000</v>
      </c>
      <c r="H96" s="64">
        <f>H97+H98</f>
        <v>140000</v>
      </c>
    </row>
    <row r="97" spans="1:8" s="5" customFormat="1" ht="27">
      <c r="A97" s="10" t="s">
        <v>219</v>
      </c>
      <c r="B97" s="13" t="s">
        <v>126</v>
      </c>
      <c r="C97" s="89"/>
      <c r="D97" s="89"/>
      <c r="E97" s="11" t="s">
        <v>367</v>
      </c>
      <c r="F97" s="71">
        <v>25000</v>
      </c>
      <c r="G97" s="71">
        <v>25000</v>
      </c>
      <c r="H97" s="98">
        <v>25000</v>
      </c>
    </row>
    <row r="98" spans="1:8" s="5" customFormat="1" ht="41.25">
      <c r="A98" s="10" t="s">
        <v>219</v>
      </c>
      <c r="B98" s="13" t="s">
        <v>13</v>
      </c>
      <c r="C98" s="8"/>
      <c r="D98" s="8"/>
      <c r="E98" s="11" t="s">
        <v>15</v>
      </c>
      <c r="F98" s="93">
        <v>115000</v>
      </c>
      <c r="G98" s="93">
        <v>115000</v>
      </c>
      <c r="H98" s="69">
        <v>115000</v>
      </c>
    </row>
    <row r="99" spans="1:8" s="5" customFormat="1" ht="69">
      <c r="A99" s="10" t="s">
        <v>220</v>
      </c>
      <c r="B99" s="12"/>
      <c r="C99" s="8"/>
      <c r="D99" s="8"/>
      <c r="E99" s="109" t="s">
        <v>610</v>
      </c>
      <c r="F99" s="64">
        <f>F100+F101</f>
        <v>120000</v>
      </c>
      <c r="G99" s="64">
        <f>G100+G101</f>
        <v>120000</v>
      </c>
      <c r="H99" s="64">
        <f>H100+H101</f>
        <v>120000</v>
      </c>
    </row>
    <row r="100" spans="1:8" s="5" customFormat="1" ht="27">
      <c r="A100" s="10" t="s">
        <v>220</v>
      </c>
      <c r="B100" s="13" t="s">
        <v>126</v>
      </c>
      <c r="C100" s="89"/>
      <c r="D100" s="89"/>
      <c r="E100" s="102" t="s">
        <v>367</v>
      </c>
      <c r="F100" s="71">
        <v>25000</v>
      </c>
      <c r="G100" s="71">
        <v>25000</v>
      </c>
      <c r="H100" s="98">
        <v>25000</v>
      </c>
    </row>
    <row r="101" spans="1:8" s="5" customFormat="1" ht="123" customHeight="1">
      <c r="A101" s="10" t="s">
        <v>220</v>
      </c>
      <c r="B101" s="13" t="s">
        <v>13</v>
      </c>
      <c r="C101" s="8"/>
      <c r="D101" s="8"/>
      <c r="E101" s="11" t="s">
        <v>15</v>
      </c>
      <c r="F101" s="32">
        <v>95000</v>
      </c>
      <c r="G101" s="32">
        <v>95000</v>
      </c>
      <c r="H101" s="45">
        <v>95000</v>
      </c>
    </row>
    <row r="102" spans="1:8" s="5" customFormat="1" ht="54.75">
      <c r="A102" s="10" t="s">
        <v>221</v>
      </c>
      <c r="B102" s="12"/>
      <c r="C102" s="8"/>
      <c r="D102" s="8"/>
      <c r="E102" s="11" t="s">
        <v>50</v>
      </c>
      <c r="F102" s="32">
        <f>F103</f>
        <v>60000</v>
      </c>
      <c r="G102" s="32">
        <f>G103</f>
        <v>60000</v>
      </c>
      <c r="H102" s="45">
        <f>H103</f>
        <v>60000</v>
      </c>
    </row>
    <row r="103" spans="1:8" s="5" customFormat="1" ht="41.25">
      <c r="A103" s="10" t="s">
        <v>221</v>
      </c>
      <c r="B103" s="13" t="s">
        <v>13</v>
      </c>
      <c r="C103" s="8"/>
      <c r="D103" s="8"/>
      <c r="E103" s="11" t="s">
        <v>15</v>
      </c>
      <c r="F103" s="32">
        <v>60000</v>
      </c>
      <c r="G103" s="32">
        <v>60000</v>
      </c>
      <c r="H103" s="45">
        <v>60000</v>
      </c>
    </row>
    <row r="104" spans="1:8" s="5" customFormat="1" ht="110.25">
      <c r="A104" s="10" t="s">
        <v>222</v>
      </c>
      <c r="B104" s="12"/>
      <c r="C104" s="8"/>
      <c r="D104" s="8"/>
      <c r="E104" s="11" t="s">
        <v>317</v>
      </c>
      <c r="F104" s="32">
        <f>F105</f>
        <v>100000</v>
      </c>
      <c r="G104" s="32">
        <f>G105</f>
        <v>100000</v>
      </c>
      <c r="H104" s="45">
        <f>H105</f>
        <v>100000</v>
      </c>
    </row>
    <row r="105" spans="1:8" s="5" customFormat="1" ht="41.25">
      <c r="A105" s="10" t="s">
        <v>222</v>
      </c>
      <c r="B105" s="13" t="s">
        <v>13</v>
      </c>
      <c r="C105" s="8"/>
      <c r="D105" s="8"/>
      <c r="E105" s="11" t="s">
        <v>15</v>
      </c>
      <c r="F105" s="32">
        <v>100000</v>
      </c>
      <c r="G105" s="32">
        <v>100000</v>
      </c>
      <c r="H105" s="45">
        <v>100000</v>
      </c>
    </row>
    <row r="106" spans="1:8" s="5" customFormat="1" ht="27">
      <c r="A106" s="10" t="s">
        <v>223</v>
      </c>
      <c r="B106" s="14"/>
      <c r="C106" s="4"/>
      <c r="D106" s="4"/>
      <c r="E106" s="11" t="s">
        <v>51</v>
      </c>
      <c r="F106" s="32">
        <f>F107</f>
        <v>158000</v>
      </c>
      <c r="G106" s="32">
        <f>G107</f>
        <v>158000</v>
      </c>
      <c r="H106" s="45">
        <f>H107</f>
        <v>158000</v>
      </c>
    </row>
    <row r="107" spans="1:8" s="5" customFormat="1" ht="41.25">
      <c r="A107" s="10" t="s">
        <v>223</v>
      </c>
      <c r="B107" s="13" t="s">
        <v>13</v>
      </c>
      <c r="C107" s="8"/>
      <c r="D107" s="8"/>
      <c r="E107" s="11" t="s">
        <v>15</v>
      </c>
      <c r="F107" s="93">
        <v>158000</v>
      </c>
      <c r="G107" s="93">
        <v>158000</v>
      </c>
      <c r="H107" s="69">
        <v>158000</v>
      </c>
    </row>
    <row r="108" spans="1:8" s="5" customFormat="1" ht="27">
      <c r="A108" s="10" t="s">
        <v>54</v>
      </c>
      <c r="B108" s="12"/>
      <c r="C108" s="8"/>
      <c r="D108" s="8"/>
      <c r="E108" s="109" t="s">
        <v>52</v>
      </c>
      <c r="F108" s="64">
        <f aca="true" t="shared" si="9" ref="F108:H109">F109</f>
        <v>0</v>
      </c>
      <c r="G108" s="64">
        <f t="shared" si="9"/>
        <v>25000</v>
      </c>
      <c r="H108" s="64">
        <f t="shared" si="9"/>
        <v>25000</v>
      </c>
    </row>
    <row r="109" spans="1:8" s="5" customFormat="1" ht="27">
      <c r="A109" s="10" t="s">
        <v>224</v>
      </c>
      <c r="B109" s="12"/>
      <c r="C109" s="8"/>
      <c r="D109" s="8"/>
      <c r="E109" s="109" t="s">
        <v>53</v>
      </c>
      <c r="F109" s="64">
        <f t="shared" si="9"/>
        <v>0</v>
      </c>
      <c r="G109" s="64">
        <f t="shared" si="9"/>
        <v>25000</v>
      </c>
      <c r="H109" s="64">
        <f t="shared" si="9"/>
        <v>25000</v>
      </c>
    </row>
    <row r="110" spans="1:8" s="5" customFormat="1" ht="41.25">
      <c r="A110" s="10" t="s">
        <v>224</v>
      </c>
      <c r="B110" s="13" t="s">
        <v>13</v>
      </c>
      <c r="C110" s="8"/>
      <c r="D110" s="8"/>
      <c r="E110" s="11" t="s">
        <v>15</v>
      </c>
      <c r="F110" s="112">
        <v>0</v>
      </c>
      <c r="G110" s="112">
        <v>25000</v>
      </c>
      <c r="H110" s="118">
        <v>25000</v>
      </c>
    </row>
    <row r="111" spans="1:8" s="5" customFormat="1" ht="82.5">
      <c r="A111" s="40" t="s">
        <v>56</v>
      </c>
      <c r="B111" s="37"/>
      <c r="C111" s="7"/>
      <c r="D111" s="7"/>
      <c r="E111" s="115" t="s">
        <v>483</v>
      </c>
      <c r="F111" s="116">
        <f>F112+F118+F124</f>
        <v>1012500</v>
      </c>
      <c r="G111" s="116">
        <f>G112+G118+G124</f>
        <v>1045000</v>
      </c>
      <c r="H111" s="116">
        <f>H112+H118+H124</f>
        <v>4476100</v>
      </c>
    </row>
    <row r="112" spans="1:8" s="5" customFormat="1" ht="41.25">
      <c r="A112" s="10" t="s">
        <v>61</v>
      </c>
      <c r="B112" s="12"/>
      <c r="C112" s="8"/>
      <c r="D112" s="8"/>
      <c r="E112" s="109" t="s">
        <v>318</v>
      </c>
      <c r="F112" s="64">
        <f>F113</f>
        <v>330000</v>
      </c>
      <c r="G112" s="64">
        <f>G113</f>
        <v>536000</v>
      </c>
      <c r="H112" s="64">
        <f>H113</f>
        <v>536000</v>
      </c>
    </row>
    <row r="113" spans="1:8" s="5" customFormat="1" ht="104.25" customHeight="1">
      <c r="A113" s="10" t="s">
        <v>62</v>
      </c>
      <c r="B113" s="12"/>
      <c r="C113" s="8"/>
      <c r="D113" s="8"/>
      <c r="E113" s="27" t="s">
        <v>611</v>
      </c>
      <c r="F113" s="64">
        <f>F114+F116</f>
        <v>330000</v>
      </c>
      <c r="G113" s="64">
        <f>G114+G116</f>
        <v>536000</v>
      </c>
      <c r="H113" s="64">
        <f>H114+H116</f>
        <v>536000</v>
      </c>
    </row>
    <row r="114" spans="1:8" s="5" customFormat="1" ht="41.25">
      <c r="A114" s="10" t="s">
        <v>227</v>
      </c>
      <c r="B114" s="12"/>
      <c r="C114" s="8"/>
      <c r="D114" s="8"/>
      <c r="E114" s="11" t="s">
        <v>664</v>
      </c>
      <c r="F114" s="71">
        <f>F115</f>
        <v>80000</v>
      </c>
      <c r="G114" s="71">
        <f>G115</f>
        <v>236000</v>
      </c>
      <c r="H114" s="98">
        <f>H115</f>
        <v>236000</v>
      </c>
    </row>
    <row r="115" spans="1:8" s="5" customFormat="1" ht="27">
      <c r="A115" s="10" t="s">
        <v>227</v>
      </c>
      <c r="B115" s="13" t="s">
        <v>63</v>
      </c>
      <c r="C115" s="8"/>
      <c r="D115" s="8"/>
      <c r="E115" s="11" t="s">
        <v>59</v>
      </c>
      <c r="F115" s="32">
        <v>80000</v>
      </c>
      <c r="G115" s="32">
        <v>236000</v>
      </c>
      <c r="H115" s="45">
        <v>236000</v>
      </c>
    </row>
    <row r="116" spans="1:8" s="5" customFormat="1" ht="87.75" customHeight="1">
      <c r="A116" s="10" t="s">
        <v>228</v>
      </c>
      <c r="B116" s="12"/>
      <c r="C116" s="8"/>
      <c r="D116" s="8"/>
      <c r="E116" s="11" t="s">
        <v>60</v>
      </c>
      <c r="F116" s="32">
        <f>F117</f>
        <v>250000</v>
      </c>
      <c r="G116" s="32">
        <f>G117</f>
        <v>300000</v>
      </c>
      <c r="H116" s="45">
        <f>H117</f>
        <v>300000</v>
      </c>
    </row>
    <row r="117" spans="1:8" s="5" customFormat="1" ht="27">
      <c r="A117" s="10" t="s">
        <v>228</v>
      </c>
      <c r="B117" s="13" t="s">
        <v>63</v>
      </c>
      <c r="C117" s="8"/>
      <c r="D117" s="8"/>
      <c r="E117" s="11" t="s">
        <v>59</v>
      </c>
      <c r="F117" s="93">
        <v>250000</v>
      </c>
      <c r="G117" s="93">
        <v>300000</v>
      </c>
      <c r="H117" s="69">
        <v>300000</v>
      </c>
    </row>
    <row r="118" spans="1:8" s="5" customFormat="1" ht="49.5" customHeight="1">
      <c r="A118" s="10" t="s">
        <v>161</v>
      </c>
      <c r="B118" s="13"/>
      <c r="C118" s="31"/>
      <c r="D118" s="31"/>
      <c r="E118" s="109" t="s">
        <v>159</v>
      </c>
      <c r="F118" s="64">
        <f>F119</f>
        <v>0</v>
      </c>
      <c r="G118" s="64">
        <f>G119</f>
        <v>0</v>
      </c>
      <c r="H118" s="64">
        <f>H119</f>
        <v>3431100</v>
      </c>
    </row>
    <row r="119" spans="1:8" s="5" customFormat="1" ht="69">
      <c r="A119" s="10" t="s">
        <v>162</v>
      </c>
      <c r="B119" s="13"/>
      <c r="C119" s="31"/>
      <c r="D119" s="31"/>
      <c r="E119" s="27" t="s">
        <v>319</v>
      </c>
      <c r="F119" s="64">
        <f>F120+F122</f>
        <v>0</v>
      </c>
      <c r="G119" s="64">
        <f>G120+G122</f>
        <v>0</v>
      </c>
      <c r="H119" s="64">
        <f>H120+H122</f>
        <v>3431100</v>
      </c>
    </row>
    <row r="120" spans="1:8" s="5" customFormat="1" ht="138">
      <c r="A120" s="10" t="s">
        <v>195</v>
      </c>
      <c r="B120" s="13"/>
      <c r="C120" s="31"/>
      <c r="D120" s="31"/>
      <c r="E120" s="11" t="s">
        <v>366</v>
      </c>
      <c r="F120" s="71">
        <f>F121</f>
        <v>0</v>
      </c>
      <c r="G120" s="71">
        <f>G121</f>
        <v>0</v>
      </c>
      <c r="H120" s="98">
        <f>H121</f>
        <v>1143700</v>
      </c>
    </row>
    <row r="121" spans="1:8" s="5" customFormat="1" ht="13.5">
      <c r="A121" s="10" t="s">
        <v>195</v>
      </c>
      <c r="B121" s="13" t="s">
        <v>163</v>
      </c>
      <c r="C121" s="31"/>
      <c r="D121" s="31"/>
      <c r="E121" s="11" t="s">
        <v>160</v>
      </c>
      <c r="F121" s="32">
        <v>0</v>
      </c>
      <c r="G121" s="32">
        <v>0</v>
      </c>
      <c r="H121" s="45">
        <v>1143700</v>
      </c>
    </row>
    <row r="122" spans="1:8" s="5" customFormat="1" ht="123.75">
      <c r="A122" s="10" t="s">
        <v>475</v>
      </c>
      <c r="B122" s="13"/>
      <c r="C122" s="87"/>
      <c r="D122" s="87"/>
      <c r="E122" s="11" t="s">
        <v>405</v>
      </c>
      <c r="F122" s="32">
        <f>F123</f>
        <v>0</v>
      </c>
      <c r="G122" s="32">
        <f>G123</f>
        <v>0</v>
      </c>
      <c r="H122" s="45">
        <f>H123</f>
        <v>2287400</v>
      </c>
    </row>
    <row r="123" spans="1:8" s="5" customFormat="1" ht="13.5">
      <c r="A123" s="10" t="s">
        <v>475</v>
      </c>
      <c r="B123" s="13" t="s">
        <v>163</v>
      </c>
      <c r="C123" s="87"/>
      <c r="D123" s="87"/>
      <c r="E123" s="11" t="s">
        <v>160</v>
      </c>
      <c r="F123" s="93">
        <v>0</v>
      </c>
      <c r="G123" s="93">
        <v>0</v>
      </c>
      <c r="H123" s="69">
        <v>2287400</v>
      </c>
    </row>
    <row r="124" spans="1:8" s="5" customFormat="1" ht="27">
      <c r="A124" s="10" t="s">
        <v>65</v>
      </c>
      <c r="B124" s="14"/>
      <c r="C124" s="4"/>
      <c r="D124" s="4"/>
      <c r="E124" s="109" t="s">
        <v>670</v>
      </c>
      <c r="F124" s="64">
        <f>F125+F130+F133</f>
        <v>682500</v>
      </c>
      <c r="G124" s="64">
        <f>G125+G130+G133</f>
        <v>509000</v>
      </c>
      <c r="H124" s="64">
        <f>H125+H130+H133</f>
        <v>509000</v>
      </c>
    </row>
    <row r="125" spans="1:8" s="5" customFormat="1" ht="41.25">
      <c r="A125" s="10" t="s">
        <v>66</v>
      </c>
      <c r="B125" s="12"/>
      <c r="C125" s="8"/>
      <c r="D125" s="8"/>
      <c r="E125" s="27" t="s">
        <v>671</v>
      </c>
      <c r="F125" s="64">
        <f>F126+F128</f>
        <v>132000</v>
      </c>
      <c r="G125" s="64">
        <f>G126+G128</f>
        <v>32000</v>
      </c>
      <c r="H125" s="64">
        <f>H126+H128</f>
        <v>32000</v>
      </c>
    </row>
    <row r="126" spans="1:8" s="5" customFormat="1" ht="41.25">
      <c r="A126" s="10" t="s">
        <v>229</v>
      </c>
      <c r="B126" s="12"/>
      <c r="C126" s="8"/>
      <c r="D126" s="8"/>
      <c r="E126" s="11" t="s">
        <v>440</v>
      </c>
      <c r="F126" s="32">
        <f>F127</f>
        <v>72000</v>
      </c>
      <c r="G126" s="32">
        <f>G127</f>
        <v>22000</v>
      </c>
      <c r="H126" s="45">
        <f>H127</f>
        <v>22000</v>
      </c>
    </row>
    <row r="127" spans="1:8" s="5" customFormat="1" ht="27">
      <c r="A127" s="10" t="s">
        <v>229</v>
      </c>
      <c r="B127" s="13" t="s">
        <v>63</v>
      </c>
      <c r="C127" s="8"/>
      <c r="D127" s="8"/>
      <c r="E127" s="11" t="s">
        <v>59</v>
      </c>
      <c r="F127" s="32">
        <v>72000</v>
      </c>
      <c r="G127" s="32">
        <v>22000</v>
      </c>
      <c r="H127" s="45">
        <v>22000</v>
      </c>
    </row>
    <row r="128" spans="1:8" s="5" customFormat="1" ht="27">
      <c r="A128" s="10" t="s">
        <v>230</v>
      </c>
      <c r="B128" s="12"/>
      <c r="C128" s="8"/>
      <c r="D128" s="8"/>
      <c r="E128" s="195" t="s">
        <v>67</v>
      </c>
      <c r="F128" s="32">
        <f>F129</f>
        <v>60000</v>
      </c>
      <c r="G128" s="32">
        <f>G129</f>
        <v>10000</v>
      </c>
      <c r="H128" s="45">
        <f>H129</f>
        <v>10000</v>
      </c>
    </row>
    <row r="129" spans="1:8" s="5" customFormat="1" ht="41.25">
      <c r="A129" s="10" t="s">
        <v>230</v>
      </c>
      <c r="B129" s="13" t="s">
        <v>13</v>
      </c>
      <c r="C129" s="4"/>
      <c r="D129" s="4"/>
      <c r="E129" s="11" t="s">
        <v>15</v>
      </c>
      <c r="F129" s="93">
        <v>60000</v>
      </c>
      <c r="G129" s="93">
        <v>10000</v>
      </c>
      <c r="H129" s="69">
        <v>10000</v>
      </c>
    </row>
    <row r="130" spans="1:8" s="5" customFormat="1" ht="41.25">
      <c r="A130" s="10" t="s">
        <v>69</v>
      </c>
      <c r="B130" s="13"/>
      <c r="C130" s="4"/>
      <c r="D130" s="4"/>
      <c r="E130" s="114" t="s">
        <v>351</v>
      </c>
      <c r="F130" s="64">
        <f aca="true" t="shared" si="10" ref="F130:H131">F131</f>
        <v>424500</v>
      </c>
      <c r="G130" s="64">
        <f t="shared" si="10"/>
        <v>351000</v>
      </c>
      <c r="H130" s="64">
        <f t="shared" si="10"/>
        <v>351000</v>
      </c>
    </row>
    <row r="131" spans="1:8" s="5" customFormat="1" ht="41.25">
      <c r="A131" s="10" t="s">
        <v>231</v>
      </c>
      <c r="B131" s="13"/>
      <c r="C131" s="4"/>
      <c r="D131" s="4"/>
      <c r="E131" s="114" t="s">
        <v>350</v>
      </c>
      <c r="F131" s="64">
        <f t="shared" si="10"/>
        <v>424500</v>
      </c>
      <c r="G131" s="64">
        <f t="shared" si="10"/>
        <v>351000</v>
      </c>
      <c r="H131" s="64">
        <f t="shared" si="10"/>
        <v>351000</v>
      </c>
    </row>
    <row r="132" spans="1:8" s="5" customFormat="1" ht="27">
      <c r="A132" s="10" t="s">
        <v>231</v>
      </c>
      <c r="B132" s="13" t="s">
        <v>63</v>
      </c>
      <c r="C132" s="4"/>
      <c r="D132" s="4"/>
      <c r="E132" s="11" t="s">
        <v>59</v>
      </c>
      <c r="F132" s="112">
        <v>424500</v>
      </c>
      <c r="G132" s="112">
        <v>351000</v>
      </c>
      <c r="H132" s="118">
        <v>351000</v>
      </c>
    </row>
    <row r="133" spans="1:8" s="5" customFormat="1" ht="54.75">
      <c r="A133" s="10" t="s">
        <v>68</v>
      </c>
      <c r="B133" s="12"/>
      <c r="C133" s="8"/>
      <c r="D133" s="8"/>
      <c r="E133" s="27" t="s">
        <v>612</v>
      </c>
      <c r="F133" s="64">
        <f aca="true" t="shared" si="11" ref="F133:H134">F134</f>
        <v>126000</v>
      </c>
      <c r="G133" s="64">
        <f t="shared" si="11"/>
        <v>126000</v>
      </c>
      <c r="H133" s="64">
        <f t="shared" si="11"/>
        <v>126000</v>
      </c>
    </row>
    <row r="134" spans="1:8" s="5" customFormat="1" ht="82.5">
      <c r="A134" s="142" t="s">
        <v>232</v>
      </c>
      <c r="B134" s="154"/>
      <c r="C134" s="137"/>
      <c r="D134" s="137"/>
      <c r="E134" s="16" t="s">
        <v>352</v>
      </c>
      <c r="F134" s="93">
        <f t="shared" si="11"/>
        <v>126000</v>
      </c>
      <c r="G134" s="93">
        <f t="shared" si="11"/>
        <v>126000</v>
      </c>
      <c r="H134" s="69">
        <f t="shared" si="11"/>
        <v>126000</v>
      </c>
    </row>
    <row r="135" spans="1:8" s="5" customFormat="1" ht="27">
      <c r="A135" s="153" t="s">
        <v>232</v>
      </c>
      <c r="B135" s="139" t="s">
        <v>63</v>
      </c>
      <c r="C135" s="138"/>
      <c r="D135" s="138"/>
      <c r="E135" s="36" t="s">
        <v>59</v>
      </c>
      <c r="F135" s="64">
        <v>126000</v>
      </c>
      <c r="G135" s="64">
        <v>126000</v>
      </c>
      <c r="H135" s="64">
        <v>126000</v>
      </c>
    </row>
    <row r="136" spans="1:8" s="5" customFormat="1" ht="82.5">
      <c r="A136" s="143" t="s">
        <v>70</v>
      </c>
      <c r="B136" s="144"/>
      <c r="C136" s="145"/>
      <c r="D136" s="145"/>
      <c r="E136" s="146" t="s">
        <v>484</v>
      </c>
      <c r="F136" s="147">
        <f>F137+F170</f>
        <v>66355576.3</v>
      </c>
      <c r="G136" s="147">
        <f>G137+G170</f>
        <v>62765535</v>
      </c>
      <c r="H136" s="147">
        <f>H137+H170</f>
        <v>64712180</v>
      </c>
    </row>
    <row r="137" spans="1:8" s="5" customFormat="1" ht="41.25">
      <c r="A137" s="10" t="s">
        <v>75</v>
      </c>
      <c r="B137" s="12"/>
      <c r="C137" s="8"/>
      <c r="D137" s="8"/>
      <c r="E137" s="109" t="s">
        <v>320</v>
      </c>
      <c r="F137" s="64">
        <f>F138+F147+F152+F157</f>
        <v>59914651.3</v>
      </c>
      <c r="G137" s="64">
        <f>G138+G147+G152+G157</f>
        <v>56338910</v>
      </c>
      <c r="H137" s="64">
        <f>H138+H147+H152+H157</f>
        <v>58267930</v>
      </c>
    </row>
    <row r="138" spans="1:8" s="5" customFormat="1" ht="41.25">
      <c r="A138" s="10" t="s">
        <v>76</v>
      </c>
      <c r="B138" s="12"/>
      <c r="C138" s="8"/>
      <c r="D138" s="8"/>
      <c r="E138" s="20" t="s">
        <v>73</v>
      </c>
      <c r="F138" s="64">
        <f>F139+F141+F143+F145</f>
        <v>27429809.439999998</v>
      </c>
      <c r="G138" s="64">
        <f>G139+G141+G143+G145</f>
        <v>25609910</v>
      </c>
      <c r="H138" s="64">
        <f>H139+H141+H143+H145</f>
        <v>26988555</v>
      </c>
    </row>
    <row r="139" spans="1:8" s="5" customFormat="1" ht="153.75" customHeight="1">
      <c r="A139" s="10" t="s">
        <v>233</v>
      </c>
      <c r="B139" s="12"/>
      <c r="C139" s="8"/>
      <c r="D139" s="8"/>
      <c r="E139" s="109" t="s">
        <v>74</v>
      </c>
      <c r="F139" s="64">
        <f>F140</f>
        <v>11438372.58</v>
      </c>
      <c r="G139" s="64">
        <f>G140</f>
        <v>8870635</v>
      </c>
      <c r="H139" s="64">
        <f>H140</f>
        <v>9579755</v>
      </c>
    </row>
    <row r="140" spans="1:8" s="5" customFormat="1" ht="41.25">
      <c r="A140" s="10" t="s">
        <v>233</v>
      </c>
      <c r="B140" s="13" t="s">
        <v>13</v>
      </c>
      <c r="C140" s="8"/>
      <c r="D140" s="8"/>
      <c r="E140" s="11" t="s">
        <v>15</v>
      </c>
      <c r="F140" s="71">
        <v>11438372.58</v>
      </c>
      <c r="G140" s="71">
        <v>8870635</v>
      </c>
      <c r="H140" s="98">
        <v>9579755</v>
      </c>
    </row>
    <row r="141" spans="1:8" s="5" customFormat="1" ht="69">
      <c r="A141" s="10" t="s">
        <v>189</v>
      </c>
      <c r="B141" s="12"/>
      <c r="C141" s="8"/>
      <c r="D141" s="8"/>
      <c r="E141" s="11" t="s">
        <v>444</v>
      </c>
      <c r="F141" s="32">
        <f>F142</f>
        <v>14229700</v>
      </c>
      <c r="G141" s="32">
        <f>G142</f>
        <v>14798900</v>
      </c>
      <c r="H141" s="45">
        <f>H142</f>
        <v>15390800</v>
      </c>
    </row>
    <row r="142" spans="1:8" s="5" customFormat="1" ht="41.25">
      <c r="A142" s="10" t="s">
        <v>189</v>
      </c>
      <c r="B142" s="13" t="s">
        <v>13</v>
      </c>
      <c r="C142" s="4"/>
      <c r="D142" s="4"/>
      <c r="E142" s="11" t="s">
        <v>15</v>
      </c>
      <c r="F142" s="32">
        <v>14229700</v>
      </c>
      <c r="G142" s="32">
        <v>14798900</v>
      </c>
      <c r="H142" s="45">
        <v>15390800</v>
      </c>
    </row>
    <row r="143" spans="1:8" s="5" customFormat="1" ht="54.75">
      <c r="A143" s="10" t="s">
        <v>234</v>
      </c>
      <c r="B143" s="13"/>
      <c r="C143" s="4"/>
      <c r="D143" s="4"/>
      <c r="E143" s="103" t="s">
        <v>364</v>
      </c>
      <c r="F143" s="32">
        <f>F144</f>
        <v>1492600</v>
      </c>
      <c r="G143" s="32">
        <f>G144</f>
        <v>1552300</v>
      </c>
      <c r="H143" s="45">
        <f>H144</f>
        <v>1614400</v>
      </c>
    </row>
    <row r="144" spans="1:8" s="5" customFormat="1" ht="35.25" customHeight="1">
      <c r="A144" s="10" t="s">
        <v>234</v>
      </c>
      <c r="B144" s="13" t="s">
        <v>13</v>
      </c>
      <c r="C144" s="4"/>
      <c r="D144" s="4"/>
      <c r="E144" s="51" t="s">
        <v>15</v>
      </c>
      <c r="F144" s="32">
        <v>1492600</v>
      </c>
      <c r="G144" s="32">
        <v>1552300</v>
      </c>
      <c r="H144" s="45">
        <v>1614400</v>
      </c>
    </row>
    <row r="145" spans="1:8" s="5" customFormat="1" ht="54.75">
      <c r="A145" s="10" t="s">
        <v>235</v>
      </c>
      <c r="B145" s="13"/>
      <c r="C145" s="4"/>
      <c r="D145" s="4"/>
      <c r="E145" s="51" t="s">
        <v>365</v>
      </c>
      <c r="F145" s="32">
        <f>F146</f>
        <v>269136.86</v>
      </c>
      <c r="G145" s="32">
        <f>G146</f>
        <v>388075</v>
      </c>
      <c r="H145" s="45">
        <f>H146</f>
        <v>403600</v>
      </c>
    </row>
    <row r="146" spans="1:8" s="5" customFormat="1" ht="41.25">
      <c r="A146" s="10" t="s">
        <v>235</v>
      </c>
      <c r="B146" s="13" t="s">
        <v>13</v>
      </c>
      <c r="C146" s="4"/>
      <c r="D146" s="4"/>
      <c r="E146" s="51" t="s">
        <v>15</v>
      </c>
      <c r="F146" s="32">
        <v>269136.86</v>
      </c>
      <c r="G146" s="32">
        <v>388075</v>
      </c>
      <c r="H146" s="45">
        <v>403600</v>
      </c>
    </row>
    <row r="147" spans="1:8" s="5" customFormat="1" ht="69">
      <c r="A147" s="10" t="s">
        <v>238</v>
      </c>
      <c r="B147" s="13"/>
      <c r="C147" s="4"/>
      <c r="D147" s="48"/>
      <c r="E147" s="66" t="s">
        <v>342</v>
      </c>
      <c r="F147" s="34">
        <f>F148+F150</f>
        <v>23777249.64</v>
      </c>
      <c r="G147" s="34">
        <f>G148+G150</f>
        <v>26102250</v>
      </c>
      <c r="H147" s="34">
        <f>H148+H150</f>
        <v>26467500</v>
      </c>
    </row>
    <row r="148" spans="1:8" s="5" customFormat="1" ht="27">
      <c r="A148" s="10" t="s">
        <v>239</v>
      </c>
      <c r="B148" s="13"/>
      <c r="C148" s="4"/>
      <c r="D148" s="48"/>
      <c r="E148" s="67" t="s">
        <v>236</v>
      </c>
      <c r="F148" s="34">
        <f>F149</f>
        <v>20078600</v>
      </c>
      <c r="G148" s="32">
        <f>G149</f>
        <v>20881800</v>
      </c>
      <c r="H148" s="45">
        <f>H149</f>
        <v>21174000</v>
      </c>
    </row>
    <row r="149" spans="1:8" s="5" customFormat="1" ht="41.25">
      <c r="A149" s="10" t="s">
        <v>239</v>
      </c>
      <c r="B149" s="13" t="s">
        <v>13</v>
      </c>
      <c r="C149" s="4"/>
      <c r="D149" s="48"/>
      <c r="E149" s="28" t="s">
        <v>15</v>
      </c>
      <c r="F149" s="34">
        <v>20078600</v>
      </c>
      <c r="G149" s="32">
        <v>20881800</v>
      </c>
      <c r="H149" s="45">
        <v>21174000</v>
      </c>
    </row>
    <row r="150" spans="1:8" s="5" customFormat="1" ht="27">
      <c r="A150" s="10" t="s">
        <v>240</v>
      </c>
      <c r="B150" s="13"/>
      <c r="C150" s="4"/>
      <c r="D150" s="48"/>
      <c r="E150" s="67" t="s">
        <v>237</v>
      </c>
      <c r="F150" s="34">
        <f>F151</f>
        <v>3698649.64</v>
      </c>
      <c r="G150" s="32">
        <f>G151</f>
        <v>5220450</v>
      </c>
      <c r="H150" s="45">
        <f>H151</f>
        <v>5293500</v>
      </c>
    </row>
    <row r="151" spans="1:8" s="5" customFormat="1" ht="41.25">
      <c r="A151" s="10" t="s">
        <v>240</v>
      </c>
      <c r="B151" s="13" t="s">
        <v>13</v>
      </c>
      <c r="C151" s="4"/>
      <c r="D151" s="48"/>
      <c r="E151" s="28" t="s">
        <v>15</v>
      </c>
      <c r="F151" s="34">
        <v>3698649.64</v>
      </c>
      <c r="G151" s="32">
        <v>5220450</v>
      </c>
      <c r="H151" s="45">
        <v>5293500</v>
      </c>
    </row>
    <row r="152" spans="1:8" s="5" customFormat="1" ht="69">
      <c r="A152" s="10" t="s">
        <v>445</v>
      </c>
      <c r="B152" s="13"/>
      <c r="C152" s="4"/>
      <c r="D152" s="48"/>
      <c r="E152" s="68" t="s">
        <v>553</v>
      </c>
      <c r="F152" s="34">
        <f>F153+F155</f>
        <v>4136851.2199999997</v>
      </c>
      <c r="G152" s="34">
        <f>G153+G155</f>
        <v>4626750</v>
      </c>
      <c r="H152" s="34">
        <f>H153+H155</f>
        <v>4811875</v>
      </c>
    </row>
    <row r="153" spans="1:8" s="5" customFormat="1" ht="54.75">
      <c r="A153" s="10" t="s">
        <v>446</v>
      </c>
      <c r="B153" s="13"/>
      <c r="C153" s="4"/>
      <c r="D153" s="48"/>
      <c r="E153" s="68" t="s">
        <v>554</v>
      </c>
      <c r="F153" s="34">
        <f>F154</f>
        <v>3559000</v>
      </c>
      <c r="G153" s="32">
        <f>G154</f>
        <v>3701400</v>
      </c>
      <c r="H153" s="98">
        <f>H154</f>
        <v>3849500</v>
      </c>
    </row>
    <row r="154" spans="1:8" s="5" customFormat="1" ht="41.25">
      <c r="A154" s="10" t="s">
        <v>446</v>
      </c>
      <c r="B154" s="13" t="s">
        <v>13</v>
      </c>
      <c r="C154" s="4"/>
      <c r="D154" s="48"/>
      <c r="E154" s="28" t="s">
        <v>15</v>
      </c>
      <c r="F154" s="34">
        <v>3559000</v>
      </c>
      <c r="G154" s="32">
        <v>3701400</v>
      </c>
      <c r="H154" s="45">
        <v>3849500</v>
      </c>
    </row>
    <row r="155" spans="1:8" s="5" customFormat="1" ht="69">
      <c r="A155" s="10" t="s">
        <v>447</v>
      </c>
      <c r="B155" s="13"/>
      <c r="C155" s="4"/>
      <c r="D155" s="48"/>
      <c r="E155" s="67" t="s">
        <v>555</v>
      </c>
      <c r="F155" s="34">
        <f>F156</f>
        <v>577851.22</v>
      </c>
      <c r="G155" s="32">
        <f>G156</f>
        <v>925350</v>
      </c>
      <c r="H155" s="45">
        <f>H156</f>
        <v>962375</v>
      </c>
    </row>
    <row r="156" spans="1:8" s="5" customFormat="1" ht="71.25" customHeight="1">
      <c r="A156" s="10" t="s">
        <v>447</v>
      </c>
      <c r="B156" s="13" t="s">
        <v>13</v>
      </c>
      <c r="C156" s="4"/>
      <c r="D156" s="48"/>
      <c r="E156" s="28" t="s">
        <v>15</v>
      </c>
      <c r="F156" s="34">
        <v>577851.22</v>
      </c>
      <c r="G156" s="32">
        <v>925350</v>
      </c>
      <c r="H156" s="45">
        <v>962375</v>
      </c>
    </row>
    <row r="157" spans="1:8" s="5" customFormat="1" ht="27">
      <c r="A157" s="158" t="s">
        <v>502</v>
      </c>
      <c r="B157" s="13"/>
      <c r="C157" s="4"/>
      <c r="D157" s="48"/>
      <c r="E157" s="155" t="s">
        <v>298</v>
      </c>
      <c r="F157" s="34">
        <f>F158+F160+F162+F164+F166+F168</f>
        <v>4570741</v>
      </c>
      <c r="G157" s="32">
        <v>0</v>
      </c>
      <c r="H157" s="151">
        <v>0</v>
      </c>
    </row>
    <row r="158" spans="1:8" s="5" customFormat="1" ht="96">
      <c r="A158" s="30" t="s">
        <v>503</v>
      </c>
      <c r="B158" s="13"/>
      <c r="C158" s="4"/>
      <c r="D158" s="48"/>
      <c r="E158" s="156" t="s">
        <v>499</v>
      </c>
      <c r="F158" s="34">
        <f>F159</f>
        <v>437726.4</v>
      </c>
      <c r="G158" s="32">
        <v>0</v>
      </c>
      <c r="H158" s="151">
        <v>0</v>
      </c>
    </row>
    <row r="159" spans="1:8" s="5" customFormat="1" ht="41.25">
      <c r="A159" s="30" t="s">
        <v>503</v>
      </c>
      <c r="B159" s="13" t="s">
        <v>13</v>
      </c>
      <c r="C159" s="4"/>
      <c r="D159" s="48"/>
      <c r="E159" s="28" t="s">
        <v>15</v>
      </c>
      <c r="F159" s="34">
        <v>437726.4</v>
      </c>
      <c r="G159" s="32">
        <v>0</v>
      </c>
      <c r="H159" s="151">
        <v>0</v>
      </c>
    </row>
    <row r="160" spans="1:8" s="5" customFormat="1" ht="96">
      <c r="A160" s="30" t="s">
        <v>504</v>
      </c>
      <c r="B160" s="13"/>
      <c r="C160" s="4"/>
      <c r="D160" s="48"/>
      <c r="E160" s="156" t="s">
        <v>500</v>
      </c>
      <c r="F160" s="34">
        <f>F161</f>
        <v>592354</v>
      </c>
      <c r="G160" s="32">
        <v>0</v>
      </c>
      <c r="H160" s="151">
        <v>0</v>
      </c>
    </row>
    <row r="161" spans="1:8" s="5" customFormat="1" ht="41.25">
      <c r="A161" s="30" t="s">
        <v>504</v>
      </c>
      <c r="B161" s="13" t="s">
        <v>13</v>
      </c>
      <c r="C161" s="4"/>
      <c r="D161" s="48"/>
      <c r="E161" s="28" t="s">
        <v>15</v>
      </c>
      <c r="F161" s="34">
        <v>592354</v>
      </c>
      <c r="G161" s="32">
        <v>0</v>
      </c>
      <c r="H161" s="151">
        <v>0</v>
      </c>
    </row>
    <row r="162" spans="1:8" s="5" customFormat="1" ht="96">
      <c r="A162" s="30" t="s">
        <v>505</v>
      </c>
      <c r="B162" s="13"/>
      <c r="C162" s="4"/>
      <c r="D162" s="48"/>
      <c r="E162" s="156" t="s">
        <v>501</v>
      </c>
      <c r="F162" s="34">
        <f>F163</f>
        <v>339248</v>
      </c>
      <c r="G162" s="32">
        <v>0</v>
      </c>
      <c r="H162" s="151">
        <v>0</v>
      </c>
    </row>
    <row r="163" spans="1:8" s="5" customFormat="1" ht="41.25">
      <c r="A163" s="30" t="s">
        <v>505</v>
      </c>
      <c r="B163" s="13" t="s">
        <v>13</v>
      </c>
      <c r="C163" s="4"/>
      <c r="D163" s="48"/>
      <c r="E163" s="28" t="s">
        <v>15</v>
      </c>
      <c r="F163" s="34">
        <v>339248</v>
      </c>
      <c r="G163" s="32">
        <v>0</v>
      </c>
      <c r="H163" s="151">
        <v>0</v>
      </c>
    </row>
    <row r="164" spans="1:8" s="5" customFormat="1" ht="82.5">
      <c r="A164" s="30" t="s">
        <v>556</v>
      </c>
      <c r="B164" s="13"/>
      <c r="C164" s="4"/>
      <c r="D164" s="48"/>
      <c r="E164" s="156" t="s">
        <v>606</v>
      </c>
      <c r="F164" s="34">
        <f>F165</f>
        <v>1387491</v>
      </c>
      <c r="G164" s="32">
        <v>0</v>
      </c>
      <c r="H164" s="151">
        <v>0</v>
      </c>
    </row>
    <row r="165" spans="1:8" s="5" customFormat="1" ht="41.25">
      <c r="A165" s="30" t="s">
        <v>556</v>
      </c>
      <c r="B165" s="13"/>
      <c r="C165" s="4"/>
      <c r="D165" s="48"/>
      <c r="E165" s="28" t="s">
        <v>15</v>
      </c>
      <c r="F165" s="34">
        <v>1387491</v>
      </c>
      <c r="G165" s="32">
        <v>0</v>
      </c>
      <c r="H165" s="151">
        <v>0</v>
      </c>
    </row>
    <row r="166" spans="1:8" s="5" customFormat="1" ht="82.5">
      <c r="A166" s="30" t="s">
        <v>557</v>
      </c>
      <c r="B166" s="13"/>
      <c r="C166" s="4"/>
      <c r="D166" s="48"/>
      <c r="E166" s="156" t="s">
        <v>607</v>
      </c>
      <c r="F166" s="34">
        <f>F167</f>
        <v>801290</v>
      </c>
      <c r="G166" s="32">
        <v>0</v>
      </c>
      <c r="H166" s="151">
        <v>0</v>
      </c>
    </row>
    <row r="167" spans="1:8" s="5" customFormat="1" ht="41.25">
      <c r="A167" s="30" t="s">
        <v>557</v>
      </c>
      <c r="B167" s="13"/>
      <c r="C167" s="4"/>
      <c r="D167" s="48"/>
      <c r="E167" s="28" t="s">
        <v>15</v>
      </c>
      <c r="F167" s="34">
        <v>801290</v>
      </c>
      <c r="G167" s="32">
        <v>0</v>
      </c>
      <c r="H167" s="151">
        <v>0</v>
      </c>
    </row>
    <row r="168" spans="1:8" s="5" customFormat="1" ht="82.5">
      <c r="A168" s="30" t="s">
        <v>558</v>
      </c>
      <c r="B168" s="13"/>
      <c r="C168" s="4"/>
      <c r="D168" s="48"/>
      <c r="E168" s="156" t="s">
        <v>608</v>
      </c>
      <c r="F168" s="34">
        <f>F169</f>
        <v>1012631.6</v>
      </c>
      <c r="G168" s="32">
        <v>0</v>
      </c>
      <c r="H168" s="151">
        <v>0</v>
      </c>
    </row>
    <row r="169" spans="1:8" s="5" customFormat="1" ht="41.25">
      <c r="A169" s="30" t="s">
        <v>558</v>
      </c>
      <c r="B169" s="13"/>
      <c r="C169" s="4"/>
      <c r="D169" s="48"/>
      <c r="E169" s="28" t="s">
        <v>15</v>
      </c>
      <c r="F169" s="34">
        <v>1012631.6</v>
      </c>
      <c r="G169" s="32">
        <v>0</v>
      </c>
      <c r="H169" s="151">
        <v>0</v>
      </c>
    </row>
    <row r="170" spans="1:8" s="5" customFormat="1" ht="41.25">
      <c r="A170" s="10" t="s">
        <v>71</v>
      </c>
      <c r="B170" s="12"/>
      <c r="C170" s="8"/>
      <c r="D170" s="8"/>
      <c r="E170" s="35" t="s">
        <v>321</v>
      </c>
      <c r="F170" s="32">
        <f>F171+F174+F177</f>
        <v>6440925</v>
      </c>
      <c r="G170" s="32">
        <f>G171+G174+G177</f>
        <v>6426625</v>
      </c>
      <c r="H170" s="32">
        <f>H171+H174+H177</f>
        <v>6444250</v>
      </c>
    </row>
    <row r="171" spans="1:8" s="5" customFormat="1" ht="54.75">
      <c r="A171" s="10" t="s">
        <v>72</v>
      </c>
      <c r="B171" s="12"/>
      <c r="C171" s="8"/>
      <c r="D171" s="8"/>
      <c r="E171" s="18" t="s">
        <v>322</v>
      </c>
      <c r="F171" s="32">
        <f aca="true" t="shared" si="12" ref="F171:H172">F172</f>
        <v>1162125</v>
      </c>
      <c r="G171" s="32">
        <f t="shared" si="12"/>
        <v>1165325</v>
      </c>
      <c r="H171" s="32">
        <f t="shared" si="12"/>
        <v>1168850</v>
      </c>
    </row>
    <row r="172" spans="1:8" s="5" customFormat="1" ht="82.5">
      <c r="A172" s="10" t="s">
        <v>241</v>
      </c>
      <c r="B172" s="12"/>
      <c r="C172" s="8"/>
      <c r="D172" s="8"/>
      <c r="E172" s="11" t="s">
        <v>343</v>
      </c>
      <c r="F172" s="32">
        <f t="shared" si="12"/>
        <v>1162125</v>
      </c>
      <c r="G172" s="32">
        <f t="shared" si="12"/>
        <v>1165325</v>
      </c>
      <c r="H172" s="32">
        <f t="shared" si="12"/>
        <v>1168850</v>
      </c>
    </row>
    <row r="173" spans="1:8" s="5" customFormat="1" ht="41.25">
      <c r="A173" s="10" t="s">
        <v>241</v>
      </c>
      <c r="B173" s="13" t="s">
        <v>13</v>
      </c>
      <c r="C173" s="4"/>
      <c r="D173" s="4"/>
      <c r="E173" s="11" t="s">
        <v>15</v>
      </c>
      <c r="F173" s="93">
        <v>1162125</v>
      </c>
      <c r="G173" s="93">
        <v>1165325</v>
      </c>
      <c r="H173" s="69">
        <v>1168850</v>
      </c>
    </row>
    <row r="174" spans="1:8" s="5" customFormat="1" ht="54.75">
      <c r="A174" s="10" t="s">
        <v>244</v>
      </c>
      <c r="B174" s="13"/>
      <c r="C174" s="4"/>
      <c r="D174" s="4"/>
      <c r="E174" s="114" t="s">
        <v>242</v>
      </c>
      <c r="F174" s="64">
        <f aca="true" t="shared" si="13" ref="F174:H175">F175</f>
        <v>4679700</v>
      </c>
      <c r="G174" s="64">
        <f t="shared" si="13"/>
        <v>4661300</v>
      </c>
      <c r="H174" s="64">
        <f t="shared" si="13"/>
        <v>4675400</v>
      </c>
    </row>
    <row r="175" spans="1:8" s="5" customFormat="1" ht="54.75">
      <c r="A175" s="10" t="s">
        <v>245</v>
      </c>
      <c r="B175" s="13"/>
      <c r="C175" s="4"/>
      <c r="D175" s="4"/>
      <c r="E175" s="114" t="s">
        <v>243</v>
      </c>
      <c r="F175" s="64">
        <f t="shared" si="13"/>
        <v>4679700</v>
      </c>
      <c r="G175" s="64">
        <f t="shared" si="13"/>
        <v>4661300</v>
      </c>
      <c r="H175" s="64">
        <f t="shared" si="13"/>
        <v>4675400</v>
      </c>
    </row>
    <row r="176" spans="1:8" s="5" customFormat="1" ht="41.25">
      <c r="A176" s="10" t="s">
        <v>245</v>
      </c>
      <c r="B176" s="13" t="s">
        <v>13</v>
      </c>
      <c r="C176" s="4"/>
      <c r="D176" s="4"/>
      <c r="E176" s="28" t="s">
        <v>15</v>
      </c>
      <c r="F176" s="112">
        <v>4679700</v>
      </c>
      <c r="G176" s="122">
        <v>4661300</v>
      </c>
      <c r="H176" s="121">
        <v>4675400</v>
      </c>
    </row>
    <row r="177" spans="1:8" s="5" customFormat="1" ht="69">
      <c r="A177" s="10" t="s">
        <v>432</v>
      </c>
      <c r="B177" s="13"/>
      <c r="C177" s="4"/>
      <c r="D177" s="4"/>
      <c r="E177" s="114" t="s">
        <v>550</v>
      </c>
      <c r="F177" s="64">
        <f aca="true" t="shared" si="14" ref="F177:H178">F178</f>
        <v>599100</v>
      </c>
      <c r="G177" s="64">
        <f t="shared" si="14"/>
        <v>600000</v>
      </c>
      <c r="H177" s="64">
        <f t="shared" si="14"/>
        <v>600000</v>
      </c>
    </row>
    <row r="178" spans="1:8" s="5" customFormat="1" ht="54.75">
      <c r="A178" s="10" t="s">
        <v>433</v>
      </c>
      <c r="B178" s="13"/>
      <c r="C178" s="4"/>
      <c r="D178" s="4"/>
      <c r="E178" s="114" t="s">
        <v>551</v>
      </c>
      <c r="F178" s="64">
        <f t="shared" si="14"/>
        <v>599100</v>
      </c>
      <c r="G178" s="64">
        <f t="shared" si="14"/>
        <v>600000</v>
      </c>
      <c r="H178" s="64">
        <f t="shared" si="14"/>
        <v>600000</v>
      </c>
    </row>
    <row r="179" spans="1:8" s="5" customFormat="1" ht="41.25">
      <c r="A179" s="10" t="s">
        <v>433</v>
      </c>
      <c r="B179" s="13" t="s">
        <v>13</v>
      </c>
      <c r="C179" s="4"/>
      <c r="D179" s="4"/>
      <c r="E179" s="28" t="s">
        <v>15</v>
      </c>
      <c r="F179" s="71">
        <v>599100</v>
      </c>
      <c r="G179" s="119">
        <v>600000</v>
      </c>
      <c r="H179" s="120">
        <v>600000</v>
      </c>
    </row>
    <row r="180" spans="1:8" s="5" customFormat="1" ht="82.5">
      <c r="A180" s="40" t="s">
        <v>78</v>
      </c>
      <c r="B180" s="37"/>
      <c r="C180" s="7"/>
      <c r="D180" s="7"/>
      <c r="E180" s="38" t="s">
        <v>485</v>
      </c>
      <c r="F180" s="111">
        <f>F181+F189+F193+F207+F216</f>
        <v>2802370</v>
      </c>
      <c r="G180" s="111">
        <f>G181+G189+G193+G207+G216</f>
        <v>2437770</v>
      </c>
      <c r="H180" s="111">
        <f>H181+H189+H193+H207+H216</f>
        <v>2441470</v>
      </c>
    </row>
    <row r="181" spans="1:8" s="5" customFormat="1" ht="41.25">
      <c r="A181" s="10" t="s">
        <v>79</v>
      </c>
      <c r="B181" s="12"/>
      <c r="C181" s="8"/>
      <c r="D181" s="8"/>
      <c r="E181" s="109" t="s">
        <v>323</v>
      </c>
      <c r="F181" s="64">
        <f>F182</f>
        <v>104000</v>
      </c>
      <c r="G181" s="64">
        <f>G182</f>
        <v>90000</v>
      </c>
      <c r="H181" s="64">
        <f>H182</f>
        <v>90000</v>
      </c>
    </row>
    <row r="182" spans="1:8" s="5" customFormat="1" ht="54.75">
      <c r="A182" s="10" t="s">
        <v>80</v>
      </c>
      <c r="B182" s="12"/>
      <c r="C182" s="8"/>
      <c r="D182" s="8"/>
      <c r="E182" s="23" t="s">
        <v>324</v>
      </c>
      <c r="F182" s="64">
        <f>F183+F185+F187</f>
        <v>104000</v>
      </c>
      <c r="G182" s="64">
        <f>G183+G185+G187</f>
        <v>90000</v>
      </c>
      <c r="H182" s="64">
        <f>H183+H185+H187</f>
        <v>90000</v>
      </c>
    </row>
    <row r="183" spans="1:8" s="5" customFormat="1" ht="82.5">
      <c r="A183" s="10" t="s">
        <v>246</v>
      </c>
      <c r="B183" s="12"/>
      <c r="C183" s="8"/>
      <c r="D183" s="8"/>
      <c r="E183" s="24" t="s">
        <v>411</v>
      </c>
      <c r="F183" s="71">
        <f>F184</f>
        <v>84000</v>
      </c>
      <c r="G183" s="71">
        <f>G184</f>
        <v>10000</v>
      </c>
      <c r="H183" s="71">
        <f>H184</f>
        <v>10000</v>
      </c>
    </row>
    <row r="184" spans="1:8" s="5" customFormat="1" ht="13.5">
      <c r="A184" s="10" t="s">
        <v>246</v>
      </c>
      <c r="B184" s="13" t="s">
        <v>81</v>
      </c>
      <c r="C184" s="8"/>
      <c r="D184" s="8"/>
      <c r="E184" s="11" t="s">
        <v>77</v>
      </c>
      <c r="F184" s="32">
        <v>84000</v>
      </c>
      <c r="G184" s="32">
        <v>10000</v>
      </c>
      <c r="H184" s="32">
        <v>10000</v>
      </c>
    </row>
    <row r="185" spans="1:8" s="5" customFormat="1" ht="54.75">
      <c r="A185" s="10" t="s">
        <v>247</v>
      </c>
      <c r="B185" s="12"/>
      <c r="C185" s="8"/>
      <c r="D185" s="8"/>
      <c r="E185" s="24" t="s">
        <v>325</v>
      </c>
      <c r="F185" s="32">
        <f>F186</f>
        <v>10000</v>
      </c>
      <c r="G185" s="32">
        <f>G186</f>
        <v>70000</v>
      </c>
      <c r="H185" s="32">
        <f>H186</f>
        <v>70000</v>
      </c>
    </row>
    <row r="186" spans="1:8" s="5" customFormat="1" ht="13.5">
      <c r="A186" s="10" t="s">
        <v>247</v>
      </c>
      <c r="B186" s="13" t="s">
        <v>81</v>
      </c>
      <c r="C186" s="4"/>
      <c r="D186" s="4"/>
      <c r="E186" s="11" t="s">
        <v>77</v>
      </c>
      <c r="F186" s="93">
        <v>10000</v>
      </c>
      <c r="G186" s="93">
        <v>70000</v>
      </c>
      <c r="H186" s="93">
        <v>70000</v>
      </c>
    </row>
    <row r="187" spans="1:8" s="5" customFormat="1" ht="54.75">
      <c r="A187" s="10" t="s">
        <v>548</v>
      </c>
      <c r="B187" s="13"/>
      <c r="C187" s="4"/>
      <c r="D187" s="4"/>
      <c r="E187" s="28" t="s">
        <v>549</v>
      </c>
      <c r="F187" s="64">
        <f>F188</f>
        <v>10000</v>
      </c>
      <c r="G187" s="64">
        <f>G188</f>
        <v>10000</v>
      </c>
      <c r="H187" s="64">
        <f>H188</f>
        <v>10000</v>
      </c>
    </row>
    <row r="188" spans="1:8" s="5" customFormat="1" ht="13.5">
      <c r="A188" s="10" t="s">
        <v>548</v>
      </c>
      <c r="B188" s="13" t="s">
        <v>81</v>
      </c>
      <c r="C188" s="4"/>
      <c r="D188" s="4"/>
      <c r="E188" s="11" t="s">
        <v>77</v>
      </c>
      <c r="F188" s="64">
        <v>10000</v>
      </c>
      <c r="G188" s="64">
        <v>10000</v>
      </c>
      <c r="H188" s="64">
        <v>10000</v>
      </c>
    </row>
    <row r="189" spans="1:8" s="5" customFormat="1" ht="54.75">
      <c r="A189" s="10" t="s">
        <v>82</v>
      </c>
      <c r="B189" s="12"/>
      <c r="C189" s="8"/>
      <c r="D189" s="8"/>
      <c r="E189" s="109" t="s">
        <v>326</v>
      </c>
      <c r="F189" s="64">
        <f>F190</f>
        <v>10000</v>
      </c>
      <c r="G189" s="64">
        <f aca="true" t="shared" si="15" ref="G189:H191">G190</f>
        <v>10000</v>
      </c>
      <c r="H189" s="64">
        <f t="shared" si="15"/>
        <v>10000</v>
      </c>
    </row>
    <row r="190" spans="1:8" s="5" customFormat="1" ht="123.75">
      <c r="A190" s="10" t="s">
        <v>164</v>
      </c>
      <c r="B190" s="12"/>
      <c r="C190" s="8"/>
      <c r="D190" s="8"/>
      <c r="E190" s="23" t="s">
        <v>327</v>
      </c>
      <c r="F190" s="64">
        <f>F191</f>
        <v>10000</v>
      </c>
      <c r="G190" s="64">
        <f t="shared" si="15"/>
        <v>10000</v>
      </c>
      <c r="H190" s="64">
        <f t="shared" si="15"/>
        <v>10000</v>
      </c>
    </row>
    <row r="191" spans="1:8" s="5" customFormat="1" ht="27">
      <c r="A191" s="10" t="s">
        <v>248</v>
      </c>
      <c r="B191" s="12"/>
      <c r="C191" s="8"/>
      <c r="D191" s="8"/>
      <c r="E191" s="109" t="s">
        <v>328</v>
      </c>
      <c r="F191" s="64">
        <f>F192</f>
        <v>10000</v>
      </c>
      <c r="G191" s="64">
        <f t="shared" si="15"/>
        <v>10000</v>
      </c>
      <c r="H191" s="64">
        <f t="shared" si="15"/>
        <v>10000</v>
      </c>
    </row>
    <row r="192" spans="1:8" s="5" customFormat="1" ht="13.5">
      <c r="A192" s="10" t="s">
        <v>248</v>
      </c>
      <c r="B192" s="22" t="s">
        <v>81</v>
      </c>
      <c r="C192" s="4"/>
      <c r="D192" s="4"/>
      <c r="E192" s="11" t="s">
        <v>77</v>
      </c>
      <c r="F192" s="112">
        <v>10000</v>
      </c>
      <c r="G192" s="112">
        <v>10000</v>
      </c>
      <c r="H192" s="112">
        <v>10000</v>
      </c>
    </row>
    <row r="193" spans="1:8" s="5" customFormat="1" ht="54.75">
      <c r="A193" s="10" t="s">
        <v>86</v>
      </c>
      <c r="B193" s="12"/>
      <c r="C193" s="8"/>
      <c r="D193" s="8"/>
      <c r="E193" s="109" t="s">
        <v>329</v>
      </c>
      <c r="F193" s="64">
        <f>F194+F201+F204</f>
        <v>421200</v>
      </c>
      <c r="G193" s="64">
        <f>G194+G201+G204</f>
        <v>424600</v>
      </c>
      <c r="H193" s="64">
        <f>H194+H201+H204</f>
        <v>428300</v>
      </c>
    </row>
    <row r="194" spans="1:8" s="5" customFormat="1" ht="96">
      <c r="A194" s="10" t="s">
        <v>87</v>
      </c>
      <c r="B194" s="12"/>
      <c r="C194" s="8"/>
      <c r="D194" s="8"/>
      <c r="E194" s="17" t="s">
        <v>83</v>
      </c>
      <c r="F194" s="71">
        <f>F195+F197+F199</f>
        <v>36000</v>
      </c>
      <c r="G194" s="71">
        <f>G195+G197+G199</f>
        <v>36000</v>
      </c>
      <c r="H194" s="71">
        <f>H195+H197+H199</f>
        <v>36000</v>
      </c>
    </row>
    <row r="195" spans="1:8" s="5" customFormat="1" ht="41.25">
      <c r="A195" s="10" t="s">
        <v>249</v>
      </c>
      <c r="B195" s="12"/>
      <c r="C195" s="8"/>
      <c r="D195" s="8"/>
      <c r="E195" s="11" t="s">
        <v>356</v>
      </c>
      <c r="F195" s="32">
        <f>F196</f>
        <v>11000</v>
      </c>
      <c r="G195" s="32">
        <f>G196</f>
        <v>11000</v>
      </c>
      <c r="H195" s="32">
        <f>H196</f>
        <v>11000</v>
      </c>
    </row>
    <row r="196" spans="1:8" s="5" customFormat="1" ht="75.75" customHeight="1">
      <c r="A196" s="10" t="s">
        <v>249</v>
      </c>
      <c r="B196" s="13" t="s">
        <v>13</v>
      </c>
      <c r="C196" s="8"/>
      <c r="D196" s="8"/>
      <c r="E196" s="16" t="s">
        <v>15</v>
      </c>
      <c r="F196" s="32">
        <v>11000</v>
      </c>
      <c r="G196" s="32">
        <v>11000</v>
      </c>
      <c r="H196" s="32">
        <v>11000</v>
      </c>
    </row>
    <row r="197" spans="1:8" s="5" customFormat="1" ht="41.25">
      <c r="A197" s="10" t="s">
        <v>469</v>
      </c>
      <c r="B197" s="13"/>
      <c r="C197" s="132"/>
      <c r="D197" s="33"/>
      <c r="E197" s="51" t="s">
        <v>471</v>
      </c>
      <c r="F197" s="34">
        <f>F198</f>
        <v>5000</v>
      </c>
      <c r="G197" s="32">
        <f>G198</f>
        <v>5000</v>
      </c>
      <c r="H197" s="32">
        <f>H198</f>
        <v>5000</v>
      </c>
    </row>
    <row r="198" spans="1:8" s="5" customFormat="1" ht="75" customHeight="1">
      <c r="A198" s="10" t="s">
        <v>469</v>
      </c>
      <c r="B198" s="13" t="s">
        <v>13</v>
      </c>
      <c r="C198" s="132"/>
      <c r="D198" s="33"/>
      <c r="E198" s="29" t="s">
        <v>186</v>
      </c>
      <c r="F198" s="34">
        <v>5000</v>
      </c>
      <c r="G198" s="32">
        <v>5000</v>
      </c>
      <c r="H198" s="32">
        <v>5000</v>
      </c>
    </row>
    <row r="199" spans="1:8" s="5" customFormat="1" ht="27">
      <c r="A199" s="10" t="s">
        <v>470</v>
      </c>
      <c r="B199" s="13"/>
      <c r="C199" s="132"/>
      <c r="D199" s="33"/>
      <c r="E199" s="51" t="s">
        <v>472</v>
      </c>
      <c r="F199" s="34">
        <f>F200</f>
        <v>20000</v>
      </c>
      <c r="G199" s="32">
        <f>G200</f>
        <v>20000</v>
      </c>
      <c r="H199" s="32">
        <f>H200</f>
        <v>20000</v>
      </c>
    </row>
    <row r="200" spans="1:8" s="5" customFormat="1" ht="85.5" customHeight="1">
      <c r="A200" s="10" t="s">
        <v>470</v>
      </c>
      <c r="B200" s="13" t="s">
        <v>13</v>
      </c>
      <c r="C200" s="132"/>
      <c r="D200" s="33"/>
      <c r="E200" s="29" t="s">
        <v>186</v>
      </c>
      <c r="F200" s="34">
        <v>20000</v>
      </c>
      <c r="G200" s="32">
        <v>20000</v>
      </c>
      <c r="H200" s="32">
        <v>20000</v>
      </c>
    </row>
    <row r="201" spans="1:8" s="5" customFormat="1" ht="132" customHeight="1">
      <c r="A201" s="10" t="s">
        <v>88</v>
      </c>
      <c r="B201" s="12"/>
      <c r="C201" s="8"/>
      <c r="D201" s="8"/>
      <c r="E201" s="18" t="s">
        <v>84</v>
      </c>
      <c r="F201" s="32">
        <f aca="true" t="shared" si="16" ref="F201:H202">F202</f>
        <v>14000</v>
      </c>
      <c r="G201" s="32">
        <f t="shared" si="16"/>
        <v>14000</v>
      </c>
      <c r="H201" s="32">
        <f t="shared" si="16"/>
        <v>14000</v>
      </c>
    </row>
    <row r="202" spans="1:8" s="5" customFormat="1" ht="79.5" customHeight="1">
      <c r="A202" s="10" t="s">
        <v>250</v>
      </c>
      <c r="B202" s="12"/>
      <c r="C202" s="8"/>
      <c r="D202" s="8"/>
      <c r="E202" s="11" t="s">
        <v>85</v>
      </c>
      <c r="F202" s="32">
        <f t="shared" si="16"/>
        <v>14000</v>
      </c>
      <c r="G202" s="32">
        <f t="shared" si="16"/>
        <v>14000</v>
      </c>
      <c r="H202" s="32">
        <f t="shared" si="16"/>
        <v>14000</v>
      </c>
    </row>
    <row r="203" spans="1:8" s="5" customFormat="1" ht="119.25" customHeight="1">
      <c r="A203" s="10" t="s">
        <v>250</v>
      </c>
      <c r="B203" s="13" t="s">
        <v>13</v>
      </c>
      <c r="C203" s="8"/>
      <c r="D203" s="8"/>
      <c r="E203" s="11" t="s">
        <v>15</v>
      </c>
      <c r="F203" s="32">
        <v>14000</v>
      </c>
      <c r="G203" s="32">
        <v>14000</v>
      </c>
      <c r="H203" s="32">
        <v>14000</v>
      </c>
    </row>
    <row r="204" spans="1:8" s="5" customFormat="1" ht="79.5" customHeight="1">
      <c r="A204" s="10" t="s">
        <v>359</v>
      </c>
      <c r="B204" s="13"/>
      <c r="C204" s="9"/>
      <c r="D204" s="9"/>
      <c r="E204" s="17" t="s">
        <v>443</v>
      </c>
      <c r="F204" s="32">
        <f>F205+F206</f>
        <v>371200</v>
      </c>
      <c r="G204" s="32">
        <f>G205+G206</f>
        <v>374600</v>
      </c>
      <c r="H204" s="32">
        <f>H205+H206</f>
        <v>378300</v>
      </c>
    </row>
    <row r="205" spans="1:8" s="5" customFormat="1" ht="27">
      <c r="A205" s="10" t="s">
        <v>359</v>
      </c>
      <c r="B205" s="13" t="s">
        <v>12</v>
      </c>
      <c r="C205" s="9"/>
      <c r="D205" s="9"/>
      <c r="E205" s="11" t="s">
        <v>14</v>
      </c>
      <c r="F205" s="32">
        <v>308200</v>
      </c>
      <c r="G205" s="32">
        <v>311600</v>
      </c>
      <c r="H205" s="32">
        <v>315300</v>
      </c>
    </row>
    <row r="206" spans="1:8" s="5" customFormat="1" ht="41.25">
      <c r="A206" s="10" t="s">
        <v>359</v>
      </c>
      <c r="B206" s="13" t="s">
        <v>13</v>
      </c>
      <c r="C206" s="9"/>
      <c r="D206" s="9"/>
      <c r="E206" s="16" t="s">
        <v>15</v>
      </c>
      <c r="F206" s="32">
        <v>63000</v>
      </c>
      <c r="G206" s="32">
        <v>63000</v>
      </c>
      <c r="H206" s="32">
        <v>63000</v>
      </c>
    </row>
    <row r="207" spans="1:8" s="5" customFormat="1" ht="82.5">
      <c r="A207" s="10" t="s">
        <v>194</v>
      </c>
      <c r="B207" s="12"/>
      <c r="C207" s="8"/>
      <c r="D207" s="8"/>
      <c r="E207" s="11" t="s">
        <v>344</v>
      </c>
      <c r="F207" s="32">
        <f>F208+F213</f>
        <v>17000</v>
      </c>
      <c r="G207" s="32">
        <f>G208+G213</f>
        <v>17000</v>
      </c>
      <c r="H207" s="32">
        <f>H208+H213</f>
        <v>17000</v>
      </c>
    </row>
    <row r="208" spans="1:8" s="5" customFormat="1" ht="69">
      <c r="A208" s="10" t="s">
        <v>89</v>
      </c>
      <c r="B208" s="12"/>
      <c r="C208" s="8"/>
      <c r="D208" s="8"/>
      <c r="E208" s="11" t="s">
        <v>330</v>
      </c>
      <c r="F208" s="32">
        <f>F209+F211</f>
        <v>13500</v>
      </c>
      <c r="G208" s="32">
        <f>G209+G211</f>
        <v>13500</v>
      </c>
      <c r="H208" s="32">
        <f>H209+H211</f>
        <v>13500</v>
      </c>
    </row>
    <row r="209" spans="1:8" s="5" customFormat="1" ht="54.75">
      <c r="A209" s="10" t="s">
        <v>251</v>
      </c>
      <c r="B209" s="12"/>
      <c r="C209" s="8"/>
      <c r="D209" s="8"/>
      <c r="E209" s="11" t="s">
        <v>406</v>
      </c>
      <c r="F209" s="32">
        <f>F210</f>
        <v>3500</v>
      </c>
      <c r="G209" s="32">
        <f>G210</f>
        <v>3500</v>
      </c>
      <c r="H209" s="32">
        <f>H210</f>
        <v>3500</v>
      </c>
    </row>
    <row r="210" spans="1:8" s="5" customFormat="1" ht="41.25">
      <c r="A210" s="10" t="s">
        <v>251</v>
      </c>
      <c r="B210" s="13" t="s">
        <v>13</v>
      </c>
      <c r="C210" s="8"/>
      <c r="D210" s="8"/>
      <c r="E210" s="11" t="s">
        <v>15</v>
      </c>
      <c r="F210" s="32">
        <v>3500</v>
      </c>
      <c r="G210" s="32">
        <v>3500</v>
      </c>
      <c r="H210" s="32">
        <v>3500</v>
      </c>
    </row>
    <row r="211" spans="1:8" s="5" customFormat="1" ht="54.75">
      <c r="A211" s="10" t="s">
        <v>252</v>
      </c>
      <c r="B211" s="12"/>
      <c r="C211" s="8"/>
      <c r="D211" s="8"/>
      <c r="E211" s="28" t="s">
        <v>358</v>
      </c>
      <c r="F211" s="32">
        <f>F212</f>
        <v>10000</v>
      </c>
      <c r="G211" s="32">
        <f>G212</f>
        <v>10000</v>
      </c>
      <c r="H211" s="32">
        <f>H212</f>
        <v>10000</v>
      </c>
    </row>
    <row r="212" spans="1:8" s="5" customFormat="1" ht="41.25">
      <c r="A212" s="10" t="s">
        <v>252</v>
      </c>
      <c r="B212" s="13" t="s">
        <v>13</v>
      </c>
      <c r="C212" s="8"/>
      <c r="D212" s="8"/>
      <c r="E212" s="11" t="s">
        <v>15</v>
      </c>
      <c r="F212" s="32">
        <v>10000</v>
      </c>
      <c r="G212" s="32">
        <v>10000</v>
      </c>
      <c r="H212" s="32">
        <v>10000</v>
      </c>
    </row>
    <row r="213" spans="1:8" s="5" customFormat="1" ht="31.5" customHeight="1">
      <c r="A213" s="10" t="s">
        <v>92</v>
      </c>
      <c r="B213" s="12"/>
      <c r="C213" s="8"/>
      <c r="D213" s="8"/>
      <c r="E213" s="25" t="s">
        <v>90</v>
      </c>
      <c r="F213" s="32">
        <f aca="true" t="shared" si="17" ref="F213:H214">F214</f>
        <v>3500</v>
      </c>
      <c r="G213" s="32">
        <f t="shared" si="17"/>
        <v>3500</v>
      </c>
      <c r="H213" s="32">
        <f t="shared" si="17"/>
        <v>3500</v>
      </c>
    </row>
    <row r="214" spans="1:8" s="5" customFormat="1" ht="54.75">
      <c r="A214" s="10" t="s">
        <v>253</v>
      </c>
      <c r="B214" s="14"/>
      <c r="C214" s="4"/>
      <c r="D214" s="4"/>
      <c r="E214" s="11" t="s">
        <v>91</v>
      </c>
      <c r="F214" s="32">
        <f t="shared" si="17"/>
        <v>3500</v>
      </c>
      <c r="G214" s="32">
        <f t="shared" si="17"/>
        <v>3500</v>
      </c>
      <c r="H214" s="32">
        <f t="shared" si="17"/>
        <v>3500</v>
      </c>
    </row>
    <row r="215" spans="1:8" s="5" customFormat="1" ht="41.25">
      <c r="A215" s="10" t="s">
        <v>253</v>
      </c>
      <c r="B215" s="13" t="s">
        <v>13</v>
      </c>
      <c r="C215" s="8"/>
      <c r="D215" s="8"/>
      <c r="E215" s="16" t="s">
        <v>15</v>
      </c>
      <c r="F215" s="32">
        <v>3500</v>
      </c>
      <c r="G215" s="32">
        <v>3500</v>
      </c>
      <c r="H215" s="32">
        <v>3500</v>
      </c>
    </row>
    <row r="216" spans="1:8" s="5" customFormat="1" ht="41.25">
      <c r="A216" s="10" t="s">
        <v>311</v>
      </c>
      <c r="B216" s="13"/>
      <c r="C216" s="63"/>
      <c r="D216" s="63"/>
      <c r="E216" s="52" t="s">
        <v>308</v>
      </c>
      <c r="F216" s="32">
        <f>F217</f>
        <v>2250170</v>
      </c>
      <c r="G216" s="32">
        <f aca="true" t="shared" si="18" ref="G216:H218">G217</f>
        <v>1896170</v>
      </c>
      <c r="H216" s="32">
        <f t="shared" si="18"/>
        <v>1896170</v>
      </c>
    </row>
    <row r="217" spans="1:8" s="5" customFormat="1" ht="105.75" customHeight="1">
      <c r="A217" s="10" t="s">
        <v>312</v>
      </c>
      <c r="B217" s="13"/>
      <c r="C217" s="63"/>
      <c r="D217" s="63"/>
      <c r="E217" s="52" t="s">
        <v>309</v>
      </c>
      <c r="F217" s="32">
        <f>F218</f>
        <v>2250170</v>
      </c>
      <c r="G217" s="32">
        <f t="shared" si="18"/>
        <v>1896170</v>
      </c>
      <c r="H217" s="32">
        <f t="shared" si="18"/>
        <v>1896170</v>
      </c>
    </row>
    <row r="218" spans="1:8" s="5" customFormat="1" ht="27">
      <c r="A218" s="10" t="s">
        <v>313</v>
      </c>
      <c r="B218" s="13"/>
      <c r="C218" s="63"/>
      <c r="D218" s="63"/>
      <c r="E218" s="28" t="s">
        <v>310</v>
      </c>
      <c r="F218" s="32">
        <f>F219</f>
        <v>2250170</v>
      </c>
      <c r="G218" s="32">
        <f t="shared" si="18"/>
        <v>1896170</v>
      </c>
      <c r="H218" s="32">
        <f t="shared" si="18"/>
        <v>1896170</v>
      </c>
    </row>
    <row r="219" spans="1:8" s="5" customFormat="1" ht="41.25">
      <c r="A219" s="10" t="s">
        <v>313</v>
      </c>
      <c r="B219" s="13" t="s">
        <v>13</v>
      </c>
      <c r="C219" s="63"/>
      <c r="D219" s="63"/>
      <c r="E219" s="28" t="s">
        <v>15</v>
      </c>
      <c r="F219" s="32">
        <v>2250170</v>
      </c>
      <c r="G219" s="32">
        <v>1896170</v>
      </c>
      <c r="H219" s="32">
        <v>1896170</v>
      </c>
    </row>
    <row r="220" spans="1:8" s="5" customFormat="1" ht="96">
      <c r="A220" s="41" t="s">
        <v>96</v>
      </c>
      <c r="B220" s="37"/>
      <c r="C220" s="7"/>
      <c r="D220" s="7"/>
      <c r="E220" s="42" t="s">
        <v>486</v>
      </c>
      <c r="F220" s="39">
        <f>F221+F225+F229+F233+F237</f>
        <v>565500</v>
      </c>
      <c r="G220" s="39">
        <f>G221+G225+G229+G233</f>
        <v>378000</v>
      </c>
      <c r="H220" s="39">
        <f>H221+H225+H229+H233</f>
        <v>378000</v>
      </c>
    </row>
    <row r="221" spans="1:8" s="5" customFormat="1" ht="41.25">
      <c r="A221" s="10" t="s">
        <v>394</v>
      </c>
      <c r="B221" s="12"/>
      <c r="C221" s="8"/>
      <c r="D221" s="8"/>
      <c r="E221" s="11" t="s">
        <v>93</v>
      </c>
      <c r="F221" s="32">
        <f aca="true" t="shared" si="19" ref="F221:H223">F222</f>
        <v>0</v>
      </c>
      <c r="G221" s="32">
        <f t="shared" si="19"/>
        <v>30000</v>
      </c>
      <c r="H221" s="32">
        <f t="shared" si="19"/>
        <v>30000</v>
      </c>
    </row>
    <row r="222" spans="1:8" s="5" customFormat="1" ht="41.25">
      <c r="A222" s="10" t="s">
        <v>395</v>
      </c>
      <c r="B222" s="12"/>
      <c r="C222" s="8"/>
      <c r="D222" s="8"/>
      <c r="E222" s="11" t="s">
        <v>94</v>
      </c>
      <c r="F222" s="32">
        <f t="shared" si="19"/>
        <v>0</v>
      </c>
      <c r="G222" s="32">
        <f t="shared" si="19"/>
        <v>30000</v>
      </c>
      <c r="H222" s="32">
        <f t="shared" si="19"/>
        <v>30000</v>
      </c>
    </row>
    <row r="223" spans="1:8" s="5" customFormat="1" ht="41.25">
      <c r="A223" s="10" t="s">
        <v>506</v>
      </c>
      <c r="B223" s="14"/>
      <c r="C223" s="4"/>
      <c r="D223" s="4"/>
      <c r="E223" s="11" t="s">
        <v>95</v>
      </c>
      <c r="F223" s="32">
        <f t="shared" si="19"/>
        <v>0</v>
      </c>
      <c r="G223" s="32">
        <f t="shared" si="19"/>
        <v>30000</v>
      </c>
      <c r="H223" s="32">
        <f t="shared" si="19"/>
        <v>30000</v>
      </c>
    </row>
    <row r="224" spans="1:8" s="5" customFormat="1" ht="41.25">
      <c r="A224" s="10" t="s">
        <v>506</v>
      </c>
      <c r="B224" s="13" t="s">
        <v>13</v>
      </c>
      <c r="C224" s="8"/>
      <c r="D224" s="8"/>
      <c r="E224" s="11" t="s">
        <v>15</v>
      </c>
      <c r="F224" s="32">
        <v>0</v>
      </c>
      <c r="G224" s="32">
        <v>30000</v>
      </c>
      <c r="H224" s="32">
        <v>30000</v>
      </c>
    </row>
    <row r="225" spans="1:8" s="5" customFormat="1" ht="41.25">
      <c r="A225" s="10" t="s">
        <v>97</v>
      </c>
      <c r="B225" s="14"/>
      <c r="C225" s="4"/>
      <c r="D225" s="4"/>
      <c r="E225" s="11" t="s">
        <v>174</v>
      </c>
      <c r="F225" s="32">
        <f>F226</f>
        <v>1500</v>
      </c>
      <c r="G225" s="32">
        <f aca="true" t="shared" si="20" ref="G225:H227">G226</f>
        <v>30000</v>
      </c>
      <c r="H225" s="32">
        <f t="shared" si="20"/>
        <v>30000</v>
      </c>
    </row>
    <row r="226" spans="1:8" s="5" customFormat="1" ht="41.25">
      <c r="A226" s="10" t="s">
        <v>98</v>
      </c>
      <c r="B226" s="12"/>
      <c r="C226" s="8"/>
      <c r="D226" s="8"/>
      <c r="E226" s="11" t="s">
        <v>175</v>
      </c>
      <c r="F226" s="32">
        <f>F227</f>
        <v>1500</v>
      </c>
      <c r="G226" s="32">
        <f t="shared" si="20"/>
        <v>30000</v>
      </c>
      <c r="H226" s="32">
        <f t="shared" si="20"/>
        <v>30000</v>
      </c>
    </row>
    <row r="227" spans="1:8" s="5" customFormat="1" ht="54.75">
      <c r="A227" s="10" t="s">
        <v>441</v>
      </c>
      <c r="B227" s="12"/>
      <c r="C227" s="8"/>
      <c r="D227" s="8"/>
      <c r="E227" s="11" t="s">
        <v>176</v>
      </c>
      <c r="F227" s="32">
        <f>F228</f>
        <v>1500</v>
      </c>
      <c r="G227" s="32">
        <f t="shared" si="20"/>
        <v>30000</v>
      </c>
      <c r="H227" s="32">
        <f t="shared" si="20"/>
        <v>30000</v>
      </c>
    </row>
    <row r="228" spans="1:8" s="5" customFormat="1" ht="48.75" customHeight="1">
      <c r="A228" s="10" t="s">
        <v>441</v>
      </c>
      <c r="B228" s="13" t="s">
        <v>13</v>
      </c>
      <c r="C228" s="8"/>
      <c r="D228" s="8"/>
      <c r="E228" s="11" t="s">
        <v>15</v>
      </c>
      <c r="F228" s="32">
        <v>1500</v>
      </c>
      <c r="G228" s="32">
        <v>30000</v>
      </c>
      <c r="H228" s="32">
        <v>30000</v>
      </c>
    </row>
    <row r="229" spans="1:8" s="5" customFormat="1" ht="41.25">
      <c r="A229" s="10" t="s">
        <v>99</v>
      </c>
      <c r="B229" s="12"/>
      <c r="C229" s="8"/>
      <c r="D229" s="8"/>
      <c r="E229" s="28" t="s">
        <v>613</v>
      </c>
      <c r="F229" s="32">
        <f>F230</f>
        <v>18000</v>
      </c>
      <c r="G229" s="32">
        <f aca="true" t="shared" si="21" ref="G229:H231">G230</f>
        <v>18000</v>
      </c>
      <c r="H229" s="32">
        <f t="shared" si="21"/>
        <v>18000</v>
      </c>
    </row>
    <row r="230" spans="1:8" s="5" customFormat="1" ht="54.75">
      <c r="A230" s="10" t="s">
        <v>177</v>
      </c>
      <c r="B230" s="12"/>
      <c r="C230" s="8"/>
      <c r="D230" s="8"/>
      <c r="E230" s="28" t="s">
        <v>614</v>
      </c>
      <c r="F230" s="32">
        <f>F231</f>
        <v>18000</v>
      </c>
      <c r="G230" s="32">
        <f t="shared" si="21"/>
        <v>18000</v>
      </c>
      <c r="H230" s="32">
        <f t="shared" si="21"/>
        <v>18000</v>
      </c>
    </row>
    <row r="231" spans="1:8" s="5" customFormat="1" ht="41.25">
      <c r="A231" s="10" t="s">
        <v>254</v>
      </c>
      <c r="B231" s="12"/>
      <c r="C231" s="8"/>
      <c r="D231" s="8"/>
      <c r="E231" s="28" t="s">
        <v>345</v>
      </c>
      <c r="F231" s="32">
        <f>F232</f>
        <v>18000</v>
      </c>
      <c r="G231" s="32">
        <f t="shared" si="21"/>
        <v>18000</v>
      </c>
      <c r="H231" s="32">
        <f t="shared" si="21"/>
        <v>18000</v>
      </c>
    </row>
    <row r="232" spans="1:8" s="5" customFormat="1" ht="41.25">
      <c r="A232" s="10" t="s">
        <v>254</v>
      </c>
      <c r="B232" s="13" t="s">
        <v>13</v>
      </c>
      <c r="C232" s="4"/>
      <c r="D232" s="4"/>
      <c r="E232" s="11" t="s">
        <v>15</v>
      </c>
      <c r="F232" s="32">
        <v>18000</v>
      </c>
      <c r="G232" s="32">
        <v>18000</v>
      </c>
      <c r="H232" s="32">
        <v>18000</v>
      </c>
    </row>
    <row r="233" spans="1:8" s="5" customFormat="1" ht="54.75">
      <c r="A233" s="30" t="s">
        <v>407</v>
      </c>
      <c r="B233" s="13"/>
      <c r="C233" s="4"/>
      <c r="D233" s="4"/>
      <c r="E233" s="155" t="s">
        <v>639</v>
      </c>
      <c r="F233" s="32">
        <f>F234</f>
        <v>100000</v>
      </c>
      <c r="G233" s="32">
        <f aca="true" t="shared" si="22" ref="G233:H235">G234</f>
        <v>300000</v>
      </c>
      <c r="H233" s="32">
        <f t="shared" si="22"/>
        <v>300000</v>
      </c>
    </row>
    <row r="234" spans="1:8" s="5" customFormat="1" ht="54.75">
      <c r="A234" s="30" t="s">
        <v>408</v>
      </c>
      <c r="B234" s="13"/>
      <c r="C234" s="4"/>
      <c r="D234" s="4"/>
      <c r="E234" s="155" t="s">
        <v>640</v>
      </c>
      <c r="F234" s="32">
        <f>F235</f>
        <v>100000</v>
      </c>
      <c r="G234" s="32">
        <f t="shared" si="22"/>
        <v>300000</v>
      </c>
      <c r="H234" s="32">
        <f t="shared" si="22"/>
        <v>300000</v>
      </c>
    </row>
    <row r="235" spans="1:8" s="5" customFormat="1" ht="27">
      <c r="A235" s="30" t="s">
        <v>409</v>
      </c>
      <c r="B235" s="13"/>
      <c r="C235" s="4"/>
      <c r="D235" s="4"/>
      <c r="E235" s="155" t="s">
        <v>641</v>
      </c>
      <c r="F235" s="32">
        <f>F236</f>
        <v>100000</v>
      </c>
      <c r="G235" s="32">
        <f t="shared" si="22"/>
        <v>300000</v>
      </c>
      <c r="H235" s="32">
        <f t="shared" si="22"/>
        <v>300000</v>
      </c>
    </row>
    <row r="236" spans="1:8" s="5" customFormat="1" ht="41.25">
      <c r="A236" s="30" t="s">
        <v>409</v>
      </c>
      <c r="B236" s="13" t="s">
        <v>13</v>
      </c>
      <c r="C236" s="4"/>
      <c r="D236" s="4"/>
      <c r="E236" s="28" t="s">
        <v>15</v>
      </c>
      <c r="F236" s="32">
        <v>100000</v>
      </c>
      <c r="G236" s="32">
        <v>300000</v>
      </c>
      <c r="H236" s="32">
        <v>300000</v>
      </c>
    </row>
    <row r="237" spans="1:8" s="5" customFormat="1" ht="54.75">
      <c r="A237" s="30" t="s">
        <v>532</v>
      </c>
      <c r="B237" s="13"/>
      <c r="C237" s="4"/>
      <c r="D237" s="4"/>
      <c r="E237" s="114" t="s">
        <v>535</v>
      </c>
      <c r="F237" s="32">
        <f>F238</f>
        <v>446000</v>
      </c>
      <c r="G237" s="32">
        <v>0</v>
      </c>
      <c r="H237" s="32">
        <v>0</v>
      </c>
    </row>
    <row r="238" spans="1:8" s="5" customFormat="1" ht="41.25">
      <c r="A238" s="30" t="s">
        <v>533</v>
      </c>
      <c r="B238" s="13"/>
      <c r="C238" s="4"/>
      <c r="D238" s="4"/>
      <c r="E238" s="114" t="s">
        <v>536</v>
      </c>
      <c r="F238" s="32">
        <f>F239</f>
        <v>446000</v>
      </c>
      <c r="G238" s="32">
        <v>0</v>
      </c>
      <c r="H238" s="32">
        <v>0</v>
      </c>
    </row>
    <row r="239" spans="1:8" s="5" customFormat="1" ht="41.25">
      <c r="A239" s="30" t="s">
        <v>534</v>
      </c>
      <c r="B239" s="13"/>
      <c r="C239" s="4"/>
      <c r="D239" s="4"/>
      <c r="E239" s="114" t="s">
        <v>537</v>
      </c>
      <c r="F239" s="32">
        <f>F240</f>
        <v>446000</v>
      </c>
      <c r="G239" s="32">
        <v>0</v>
      </c>
      <c r="H239" s="32">
        <v>0</v>
      </c>
    </row>
    <row r="240" spans="1:8" s="5" customFormat="1" ht="41.25">
      <c r="A240" s="30" t="s">
        <v>534</v>
      </c>
      <c r="B240" s="13" t="s">
        <v>13</v>
      </c>
      <c r="C240" s="4"/>
      <c r="D240" s="4"/>
      <c r="E240" s="114" t="s">
        <v>15</v>
      </c>
      <c r="F240" s="32">
        <v>446000</v>
      </c>
      <c r="G240" s="32">
        <v>0</v>
      </c>
      <c r="H240" s="32">
        <v>0</v>
      </c>
    </row>
    <row r="241" spans="1:8" s="5" customFormat="1" ht="82.5">
      <c r="A241" s="40" t="s">
        <v>100</v>
      </c>
      <c r="B241" s="37"/>
      <c r="C241" s="7"/>
      <c r="D241" s="7"/>
      <c r="E241" s="38" t="s">
        <v>487</v>
      </c>
      <c r="F241" s="39">
        <f>F242+F254</f>
        <v>471050</v>
      </c>
      <c r="G241" s="39">
        <f>G242+G254</f>
        <v>1535850</v>
      </c>
      <c r="H241" s="39">
        <f>H242+H254</f>
        <v>2076950</v>
      </c>
    </row>
    <row r="242" spans="1:8" s="5" customFormat="1" ht="110.25">
      <c r="A242" s="10" t="s">
        <v>101</v>
      </c>
      <c r="B242" s="12"/>
      <c r="C242" s="8"/>
      <c r="D242" s="8"/>
      <c r="E242" s="11" t="s">
        <v>346</v>
      </c>
      <c r="F242" s="32">
        <f>F243+F246+F249</f>
        <v>471050</v>
      </c>
      <c r="G242" s="32">
        <f>G243+G246+G249</f>
        <v>447950</v>
      </c>
      <c r="H242" s="32">
        <f>H243+H246+H249</f>
        <v>441850</v>
      </c>
    </row>
    <row r="243" spans="1:8" s="5" customFormat="1" ht="82.5">
      <c r="A243" s="10" t="s">
        <v>102</v>
      </c>
      <c r="B243" s="14"/>
      <c r="C243" s="4"/>
      <c r="D243" s="4"/>
      <c r="E243" s="157" t="s">
        <v>559</v>
      </c>
      <c r="F243" s="32">
        <f aca="true" t="shared" si="23" ref="F243:H244">F244</f>
        <v>175500</v>
      </c>
      <c r="G243" s="32">
        <f t="shared" si="23"/>
        <v>287900</v>
      </c>
      <c r="H243" s="32">
        <f t="shared" si="23"/>
        <v>281800</v>
      </c>
    </row>
    <row r="244" spans="1:8" s="5" customFormat="1" ht="110.25">
      <c r="A244" s="10" t="s">
        <v>255</v>
      </c>
      <c r="B244" s="12"/>
      <c r="C244" s="8"/>
      <c r="D244" s="8"/>
      <c r="E244" s="28" t="s">
        <v>560</v>
      </c>
      <c r="F244" s="32">
        <f t="shared" si="23"/>
        <v>175500</v>
      </c>
      <c r="G244" s="32">
        <f t="shared" si="23"/>
        <v>287900</v>
      </c>
      <c r="H244" s="32">
        <f t="shared" si="23"/>
        <v>281800</v>
      </c>
    </row>
    <row r="245" spans="1:8" s="5" customFormat="1" ht="153.75" customHeight="1">
      <c r="A245" s="10" t="s">
        <v>255</v>
      </c>
      <c r="B245" s="13" t="s">
        <v>13</v>
      </c>
      <c r="C245" s="8"/>
      <c r="D245" s="8"/>
      <c r="E245" s="11" t="s">
        <v>15</v>
      </c>
      <c r="F245" s="32">
        <v>175500</v>
      </c>
      <c r="G245" s="32">
        <v>287900</v>
      </c>
      <c r="H245" s="32">
        <v>281800</v>
      </c>
    </row>
    <row r="246" spans="1:8" s="5" customFormat="1" ht="54.75">
      <c r="A246" s="10" t="s">
        <v>103</v>
      </c>
      <c r="B246" s="14"/>
      <c r="C246" s="4"/>
      <c r="D246" s="4"/>
      <c r="E246" s="27" t="s">
        <v>331</v>
      </c>
      <c r="F246" s="32">
        <f aca="true" t="shared" si="24" ref="F246:H247">F247</f>
        <v>198000</v>
      </c>
      <c r="G246" s="32">
        <f t="shared" si="24"/>
        <v>60000</v>
      </c>
      <c r="H246" s="32">
        <f t="shared" si="24"/>
        <v>60000</v>
      </c>
    </row>
    <row r="247" spans="1:8" s="5" customFormat="1" ht="41.25">
      <c r="A247" s="10" t="s">
        <v>256</v>
      </c>
      <c r="B247" s="12"/>
      <c r="C247" s="8"/>
      <c r="D247" s="8"/>
      <c r="E247" s="11" t="s">
        <v>442</v>
      </c>
      <c r="F247" s="32">
        <f t="shared" si="24"/>
        <v>198000</v>
      </c>
      <c r="G247" s="32">
        <f t="shared" si="24"/>
        <v>60000</v>
      </c>
      <c r="H247" s="32">
        <f t="shared" si="24"/>
        <v>60000</v>
      </c>
    </row>
    <row r="248" spans="1:8" s="5" customFormat="1" ht="41.25">
      <c r="A248" s="10" t="s">
        <v>256</v>
      </c>
      <c r="B248" s="13" t="s">
        <v>13</v>
      </c>
      <c r="C248" s="8"/>
      <c r="D248" s="8"/>
      <c r="E248" s="11" t="s">
        <v>15</v>
      </c>
      <c r="F248" s="32">
        <v>198000</v>
      </c>
      <c r="G248" s="32">
        <v>60000</v>
      </c>
      <c r="H248" s="32">
        <v>60000</v>
      </c>
    </row>
    <row r="249" spans="1:8" s="5" customFormat="1" ht="27">
      <c r="A249" s="10" t="s">
        <v>434</v>
      </c>
      <c r="B249" s="13"/>
      <c r="C249" s="63"/>
      <c r="D249" s="63"/>
      <c r="E249" s="28" t="s">
        <v>436</v>
      </c>
      <c r="F249" s="32">
        <f>F250+F252</f>
        <v>97550</v>
      </c>
      <c r="G249" s="32">
        <f>G250+G252</f>
        <v>100050</v>
      </c>
      <c r="H249" s="32">
        <f>H250+H252</f>
        <v>100050</v>
      </c>
    </row>
    <row r="250" spans="1:8" s="5" customFormat="1" ht="13.5">
      <c r="A250" s="10" t="s">
        <v>435</v>
      </c>
      <c r="B250" s="13"/>
      <c r="C250" s="63"/>
      <c r="D250" s="63"/>
      <c r="E250" s="157" t="s">
        <v>507</v>
      </c>
      <c r="F250" s="32">
        <f>F251</f>
        <v>85050</v>
      </c>
      <c r="G250" s="32">
        <f>G251</f>
        <v>85050</v>
      </c>
      <c r="H250" s="32">
        <f>H251</f>
        <v>85050</v>
      </c>
    </row>
    <row r="251" spans="1:8" s="5" customFormat="1" ht="41.25">
      <c r="A251" s="10" t="s">
        <v>435</v>
      </c>
      <c r="B251" s="13" t="s">
        <v>13</v>
      </c>
      <c r="C251" s="63"/>
      <c r="D251" s="63"/>
      <c r="E251" s="28" t="s">
        <v>15</v>
      </c>
      <c r="F251" s="32">
        <v>85050</v>
      </c>
      <c r="G251" s="32">
        <v>85050</v>
      </c>
      <c r="H251" s="32">
        <v>85050</v>
      </c>
    </row>
    <row r="252" spans="1:8" s="5" customFormat="1" ht="51.75" customHeight="1">
      <c r="A252" s="10" t="s">
        <v>455</v>
      </c>
      <c r="B252" s="13"/>
      <c r="C252" s="124"/>
      <c r="D252" s="124"/>
      <c r="E252" s="28" t="s">
        <v>456</v>
      </c>
      <c r="F252" s="32">
        <f>F253</f>
        <v>12500</v>
      </c>
      <c r="G252" s="32">
        <f>G253</f>
        <v>15000</v>
      </c>
      <c r="H252" s="32">
        <f>H253</f>
        <v>15000</v>
      </c>
    </row>
    <row r="253" spans="1:8" s="5" customFormat="1" ht="13.5">
      <c r="A253" s="10" t="s">
        <v>455</v>
      </c>
      <c r="B253" s="13" t="s">
        <v>25</v>
      </c>
      <c r="C253" s="124"/>
      <c r="D253" s="124"/>
      <c r="E253" s="28" t="s">
        <v>24</v>
      </c>
      <c r="F253" s="32">
        <v>12500</v>
      </c>
      <c r="G253" s="32">
        <v>15000</v>
      </c>
      <c r="H253" s="32">
        <v>15000</v>
      </c>
    </row>
    <row r="254" spans="1:8" s="5" customFormat="1" ht="41.25">
      <c r="A254" s="10" t="s">
        <v>538</v>
      </c>
      <c r="B254" s="13"/>
      <c r="C254" s="161"/>
      <c r="D254" s="161"/>
      <c r="E254" s="28" t="s">
        <v>541</v>
      </c>
      <c r="F254" s="32">
        <v>0</v>
      </c>
      <c r="G254" s="32">
        <f aca="true" t="shared" si="25" ref="G254:H256">G255</f>
        <v>1087900</v>
      </c>
      <c r="H254" s="32">
        <f t="shared" si="25"/>
        <v>1635100</v>
      </c>
    </row>
    <row r="255" spans="1:8" s="5" customFormat="1" ht="93.75" customHeight="1">
      <c r="A255" s="10" t="s">
        <v>539</v>
      </c>
      <c r="B255" s="13"/>
      <c r="C255" s="161"/>
      <c r="D255" s="161"/>
      <c r="E255" s="28" t="s">
        <v>542</v>
      </c>
      <c r="F255" s="32">
        <v>0</v>
      </c>
      <c r="G255" s="32">
        <f t="shared" si="25"/>
        <v>1087900</v>
      </c>
      <c r="H255" s="32">
        <f t="shared" si="25"/>
        <v>1635100</v>
      </c>
    </row>
    <row r="256" spans="1:8" s="5" customFormat="1" ht="41.25">
      <c r="A256" s="10" t="s">
        <v>540</v>
      </c>
      <c r="B256" s="13"/>
      <c r="C256" s="161"/>
      <c r="D256" s="161"/>
      <c r="E256" s="28" t="s">
        <v>543</v>
      </c>
      <c r="F256" s="32">
        <v>0</v>
      </c>
      <c r="G256" s="32">
        <f t="shared" si="25"/>
        <v>1087900</v>
      </c>
      <c r="H256" s="32">
        <f t="shared" si="25"/>
        <v>1635100</v>
      </c>
    </row>
    <row r="257" spans="1:8" s="5" customFormat="1" ht="41.25">
      <c r="A257" s="10" t="s">
        <v>540</v>
      </c>
      <c r="B257" s="13" t="s">
        <v>13</v>
      </c>
      <c r="C257" s="161"/>
      <c r="D257" s="161"/>
      <c r="E257" s="28" t="s">
        <v>186</v>
      </c>
      <c r="F257" s="32">
        <v>0</v>
      </c>
      <c r="G257" s="32">
        <v>1087900</v>
      </c>
      <c r="H257" s="32">
        <v>1635100</v>
      </c>
    </row>
    <row r="258" spans="1:8" s="5" customFormat="1" ht="96">
      <c r="A258" s="40" t="s">
        <v>105</v>
      </c>
      <c r="B258" s="37"/>
      <c r="C258" s="7"/>
      <c r="D258" s="7"/>
      <c r="E258" s="38" t="s">
        <v>488</v>
      </c>
      <c r="F258" s="39">
        <f aca="true" t="shared" si="26" ref="F258:H259">F259</f>
        <v>9287200</v>
      </c>
      <c r="G258" s="39">
        <f t="shared" si="26"/>
        <v>9085000</v>
      </c>
      <c r="H258" s="39">
        <f t="shared" si="26"/>
        <v>9085000</v>
      </c>
    </row>
    <row r="259" spans="1:8" s="5" customFormat="1" ht="13.5">
      <c r="A259" s="10" t="s">
        <v>106</v>
      </c>
      <c r="B259" s="14"/>
      <c r="C259" s="4"/>
      <c r="D259" s="4"/>
      <c r="E259" s="11" t="s">
        <v>20</v>
      </c>
      <c r="F259" s="32">
        <f t="shared" si="26"/>
        <v>9287200</v>
      </c>
      <c r="G259" s="32">
        <f t="shared" si="26"/>
        <v>9085000</v>
      </c>
      <c r="H259" s="32">
        <f t="shared" si="26"/>
        <v>9085000</v>
      </c>
    </row>
    <row r="260" spans="1:8" s="5" customFormat="1" ht="13.5">
      <c r="A260" s="10" t="s">
        <v>396</v>
      </c>
      <c r="B260" s="12"/>
      <c r="C260" s="8"/>
      <c r="D260" s="8"/>
      <c r="E260" s="11" t="s">
        <v>104</v>
      </c>
      <c r="F260" s="32">
        <f>F261+F262+F263</f>
        <v>9287200</v>
      </c>
      <c r="G260" s="32">
        <f>G261+G262+G263</f>
        <v>9085000</v>
      </c>
      <c r="H260" s="32">
        <f>H261+H262+H263</f>
        <v>9085000</v>
      </c>
    </row>
    <row r="261" spans="1:8" s="5" customFormat="1" ht="46.5">
      <c r="A261" s="10" t="s">
        <v>396</v>
      </c>
      <c r="B261" s="13" t="s">
        <v>12</v>
      </c>
      <c r="C261" s="8"/>
      <c r="D261" s="8"/>
      <c r="E261" s="15" t="s">
        <v>14</v>
      </c>
      <c r="F261" s="32">
        <v>7897200</v>
      </c>
      <c r="G261" s="32">
        <v>7807000</v>
      </c>
      <c r="H261" s="32">
        <v>7807000</v>
      </c>
    </row>
    <row r="262" spans="1:8" s="5" customFormat="1" ht="41.25">
      <c r="A262" s="10" t="s">
        <v>396</v>
      </c>
      <c r="B262" s="13" t="s">
        <v>13</v>
      </c>
      <c r="C262" s="4"/>
      <c r="D262" s="4"/>
      <c r="E262" s="11" t="s">
        <v>15</v>
      </c>
      <c r="F262" s="32">
        <v>1387000</v>
      </c>
      <c r="G262" s="32">
        <v>1275000</v>
      </c>
      <c r="H262" s="32">
        <v>1275000</v>
      </c>
    </row>
    <row r="263" spans="1:8" s="5" customFormat="1" ht="13.5">
      <c r="A263" s="10" t="s">
        <v>396</v>
      </c>
      <c r="B263" s="13" t="s">
        <v>25</v>
      </c>
      <c r="C263" s="8"/>
      <c r="D263" s="8"/>
      <c r="E263" s="11" t="s">
        <v>24</v>
      </c>
      <c r="F263" s="32">
        <v>3000</v>
      </c>
      <c r="G263" s="32">
        <v>3000</v>
      </c>
      <c r="H263" s="32">
        <v>3000</v>
      </c>
    </row>
    <row r="264" spans="1:8" s="5" customFormat="1" ht="69">
      <c r="A264" s="40" t="s">
        <v>110</v>
      </c>
      <c r="B264" s="37"/>
      <c r="C264" s="7"/>
      <c r="D264" s="7"/>
      <c r="E264" s="38" t="s">
        <v>489</v>
      </c>
      <c r="F264" s="39">
        <f>F265+F284+F303+F317</f>
        <v>50189736.14</v>
      </c>
      <c r="G264" s="39">
        <f>G265+G284+G303+G317</f>
        <v>47061560</v>
      </c>
      <c r="H264" s="39">
        <f>H265+H284+H303+H317</f>
        <v>47084221</v>
      </c>
    </row>
    <row r="265" spans="1:8" s="5" customFormat="1" ht="27">
      <c r="A265" s="10" t="s">
        <v>111</v>
      </c>
      <c r="B265" s="12"/>
      <c r="C265" s="8"/>
      <c r="D265" s="8"/>
      <c r="E265" s="11" t="s">
        <v>107</v>
      </c>
      <c r="F265" s="32">
        <f>F266+F271+F274+F277</f>
        <v>14915104</v>
      </c>
      <c r="G265" s="32">
        <f>G266+G274+G277</f>
        <v>13779180</v>
      </c>
      <c r="H265" s="32">
        <f>H266+H274+H277</f>
        <v>13835341</v>
      </c>
    </row>
    <row r="266" spans="1:8" s="5" customFormat="1" ht="153" customHeight="1">
      <c r="A266" s="10" t="s">
        <v>112</v>
      </c>
      <c r="B266" s="14"/>
      <c r="C266" s="4"/>
      <c r="D266" s="4"/>
      <c r="E266" s="17" t="s">
        <v>257</v>
      </c>
      <c r="F266" s="32">
        <f>F267+F269</f>
        <v>7901596</v>
      </c>
      <c r="G266" s="32">
        <f>G267+G269</f>
        <v>9379230</v>
      </c>
      <c r="H266" s="32">
        <f>H267+H269</f>
        <v>9435391</v>
      </c>
    </row>
    <row r="267" spans="1:8" s="5" customFormat="1" ht="13.5">
      <c r="A267" s="10" t="s">
        <v>258</v>
      </c>
      <c r="B267" s="12"/>
      <c r="C267" s="8"/>
      <c r="D267" s="8"/>
      <c r="E267" s="11" t="s">
        <v>108</v>
      </c>
      <c r="F267" s="32">
        <f>F268</f>
        <v>7813596</v>
      </c>
      <c r="G267" s="32">
        <f>G268</f>
        <v>9291230</v>
      </c>
      <c r="H267" s="32">
        <f>H268</f>
        <v>9347391</v>
      </c>
    </row>
    <row r="268" spans="1:8" s="5" customFormat="1" ht="13.5">
      <c r="A268" s="10" t="s">
        <v>258</v>
      </c>
      <c r="B268" s="13" t="s">
        <v>81</v>
      </c>
      <c r="C268" s="8"/>
      <c r="D268" s="8"/>
      <c r="E268" s="16" t="s">
        <v>77</v>
      </c>
      <c r="F268" s="32">
        <v>7813596</v>
      </c>
      <c r="G268" s="128">
        <v>9291230</v>
      </c>
      <c r="H268" s="127">
        <v>9347391</v>
      </c>
    </row>
    <row r="269" spans="1:8" s="5" customFormat="1" ht="54.75">
      <c r="A269" s="10" t="s">
        <v>259</v>
      </c>
      <c r="B269" s="13"/>
      <c r="C269" s="63"/>
      <c r="D269" s="33"/>
      <c r="E269" s="51" t="s">
        <v>450</v>
      </c>
      <c r="F269" s="125">
        <f>F270</f>
        <v>88000</v>
      </c>
      <c r="G269" s="34">
        <f>G270</f>
        <v>88000</v>
      </c>
      <c r="H269" s="34">
        <f>H270</f>
        <v>88000</v>
      </c>
    </row>
    <row r="270" spans="1:8" s="5" customFormat="1" ht="73.5" customHeight="1">
      <c r="A270" s="10" t="s">
        <v>259</v>
      </c>
      <c r="B270" s="13" t="s">
        <v>81</v>
      </c>
      <c r="C270" s="63"/>
      <c r="D270" s="33"/>
      <c r="E270" s="126" t="s">
        <v>77</v>
      </c>
      <c r="F270" s="172">
        <v>88000</v>
      </c>
      <c r="G270" s="125">
        <v>88000</v>
      </c>
      <c r="H270" s="125">
        <v>88000</v>
      </c>
    </row>
    <row r="271" spans="1:8" s="5" customFormat="1" ht="41.25">
      <c r="A271" s="10" t="s">
        <v>566</v>
      </c>
      <c r="B271" s="13"/>
      <c r="C271" s="164"/>
      <c r="D271" s="33"/>
      <c r="E271" s="51" t="s">
        <v>565</v>
      </c>
      <c r="F271" s="64">
        <f>F272</f>
        <v>596558</v>
      </c>
      <c r="G271" s="64">
        <v>0</v>
      </c>
      <c r="H271" s="64">
        <v>0</v>
      </c>
    </row>
    <row r="272" spans="1:8" s="5" customFormat="1" ht="54.75">
      <c r="A272" s="10" t="s">
        <v>567</v>
      </c>
      <c r="B272" s="13"/>
      <c r="C272" s="164"/>
      <c r="D272" s="33"/>
      <c r="E272" s="51" t="s">
        <v>624</v>
      </c>
      <c r="F272" s="64">
        <f>F273</f>
        <v>596558</v>
      </c>
      <c r="G272" s="64">
        <v>0</v>
      </c>
      <c r="H272" s="64">
        <v>0</v>
      </c>
    </row>
    <row r="273" spans="1:8" s="5" customFormat="1" ht="13.5">
      <c r="A273" s="10" t="s">
        <v>567</v>
      </c>
      <c r="B273" s="13" t="s">
        <v>81</v>
      </c>
      <c r="C273" s="164"/>
      <c r="D273" s="33"/>
      <c r="E273" s="51" t="s">
        <v>77</v>
      </c>
      <c r="F273" s="64">
        <v>596558</v>
      </c>
      <c r="G273" s="64">
        <v>0</v>
      </c>
      <c r="H273" s="64">
        <v>0</v>
      </c>
    </row>
    <row r="274" spans="1:8" s="5" customFormat="1" ht="27">
      <c r="A274" s="10" t="s">
        <v>113</v>
      </c>
      <c r="B274" s="12"/>
      <c r="C274" s="8"/>
      <c r="D274" s="33"/>
      <c r="E274" s="152" t="s">
        <v>109</v>
      </c>
      <c r="F274" s="64">
        <f aca="true" t="shared" si="27" ref="F274:H275">F275</f>
        <v>155000</v>
      </c>
      <c r="G274" s="64">
        <f t="shared" si="27"/>
        <v>100000</v>
      </c>
      <c r="H274" s="64">
        <f t="shared" si="27"/>
        <v>100000</v>
      </c>
    </row>
    <row r="275" spans="1:8" s="5" customFormat="1" ht="69">
      <c r="A275" s="10" t="s">
        <v>563</v>
      </c>
      <c r="B275" s="13"/>
      <c r="C275" s="132"/>
      <c r="D275" s="33"/>
      <c r="E275" s="171" t="s">
        <v>564</v>
      </c>
      <c r="F275" s="64">
        <f t="shared" si="27"/>
        <v>155000</v>
      </c>
      <c r="G275" s="64">
        <f t="shared" si="27"/>
        <v>100000</v>
      </c>
      <c r="H275" s="64">
        <f t="shared" si="27"/>
        <v>100000</v>
      </c>
    </row>
    <row r="276" spans="1:8" s="5" customFormat="1" ht="13.5">
      <c r="A276" s="10" t="s">
        <v>563</v>
      </c>
      <c r="B276" s="13" t="s">
        <v>81</v>
      </c>
      <c r="C276" s="132"/>
      <c r="D276" s="33"/>
      <c r="E276" s="36" t="s">
        <v>77</v>
      </c>
      <c r="F276" s="64">
        <v>155000</v>
      </c>
      <c r="G276" s="64">
        <v>100000</v>
      </c>
      <c r="H276" s="64">
        <v>100000</v>
      </c>
    </row>
    <row r="277" spans="1:8" s="5" customFormat="1" ht="27">
      <c r="A277" s="10" t="s">
        <v>360</v>
      </c>
      <c r="B277" s="13"/>
      <c r="C277" s="55"/>
      <c r="D277" s="33"/>
      <c r="E277" s="51" t="s">
        <v>616</v>
      </c>
      <c r="F277" s="73">
        <f>F278+F280+F282</f>
        <v>6261950</v>
      </c>
      <c r="G277" s="73">
        <f>G278+G280+G282</f>
        <v>4299950</v>
      </c>
      <c r="H277" s="73">
        <f>H278+H280+H282</f>
        <v>4299950</v>
      </c>
    </row>
    <row r="278" spans="1:8" s="5" customFormat="1" ht="54.75">
      <c r="A278" s="30" t="s">
        <v>419</v>
      </c>
      <c r="B278" s="13"/>
      <c r="C278" s="55"/>
      <c r="D278" s="55"/>
      <c r="E278" s="133" t="s">
        <v>426</v>
      </c>
      <c r="F278" s="135">
        <f>F279</f>
        <v>52300</v>
      </c>
      <c r="G278" s="135">
        <f>G279</f>
        <v>700</v>
      </c>
      <c r="H278" s="135">
        <f>H279</f>
        <v>700</v>
      </c>
    </row>
    <row r="279" spans="1:8" s="5" customFormat="1" ht="13.5">
      <c r="A279" s="30" t="s">
        <v>419</v>
      </c>
      <c r="B279" s="13" t="s">
        <v>81</v>
      </c>
      <c r="C279" s="55"/>
      <c r="D279" s="55"/>
      <c r="E279" s="51" t="s">
        <v>77</v>
      </c>
      <c r="F279" s="56">
        <v>52300</v>
      </c>
      <c r="G279" s="56">
        <v>700</v>
      </c>
      <c r="H279" s="56">
        <v>700</v>
      </c>
    </row>
    <row r="280" spans="1:8" s="5" customFormat="1" ht="54.75">
      <c r="A280" s="30" t="s">
        <v>420</v>
      </c>
      <c r="B280" s="13"/>
      <c r="C280" s="55"/>
      <c r="D280" s="55"/>
      <c r="E280" s="57" t="s">
        <v>425</v>
      </c>
      <c r="F280" s="56">
        <f>F281</f>
        <v>104250</v>
      </c>
      <c r="G280" s="56">
        <f>G281</f>
        <v>1150</v>
      </c>
      <c r="H280" s="56">
        <f>H281</f>
        <v>1150</v>
      </c>
    </row>
    <row r="281" spans="1:8" s="5" customFormat="1" ht="13.5">
      <c r="A281" s="30" t="s">
        <v>420</v>
      </c>
      <c r="B281" s="13" t="s">
        <v>81</v>
      </c>
      <c r="C281" s="55"/>
      <c r="D281" s="55"/>
      <c r="E281" s="51" t="s">
        <v>77</v>
      </c>
      <c r="F281" s="56">
        <v>104250</v>
      </c>
      <c r="G281" s="56">
        <v>1150</v>
      </c>
      <c r="H281" s="56">
        <v>1150</v>
      </c>
    </row>
    <row r="282" spans="1:8" s="5" customFormat="1" ht="41.25">
      <c r="A282" s="30" t="s">
        <v>361</v>
      </c>
      <c r="B282" s="13"/>
      <c r="C282" s="63"/>
      <c r="D282" s="63"/>
      <c r="E282" s="51" t="s">
        <v>451</v>
      </c>
      <c r="F282" s="73">
        <f>F283</f>
        <v>6105400</v>
      </c>
      <c r="G282" s="73">
        <f>G283</f>
        <v>4298100</v>
      </c>
      <c r="H282" s="73">
        <f>H283</f>
        <v>4298100</v>
      </c>
    </row>
    <row r="283" spans="1:8" s="5" customFormat="1" ht="138.75" customHeight="1">
      <c r="A283" s="30" t="s">
        <v>361</v>
      </c>
      <c r="B283" s="13" t="s">
        <v>81</v>
      </c>
      <c r="C283" s="63"/>
      <c r="D283" s="63"/>
      <c r="E283" s="51" t="s">
        <v>77</v>
      </c>
      <c r="F283" s="73">
        <v>6105400</v>
      </c>
      <c r="G283" s="73">
        <v>4298100</v>
      </c>
      <c r="H283" s="73">
        <v>4298100</v>
      </c>
    </row>
    <row r="284" spans="1:8" s="5" customFormat="1" ht="54.75">
      <c r="A284" s="10" t="s">
        <v>116</v>
      </c>
      <c r="B284" s="14"/>
      <c r="C284" s="4"/>
      <c r="D284" s="4"/>
      <c r="E284" s="35" t="s">
        <v>332</v>
      </c>
      <c r="F284" s="71">
        <f>F285+F290</f>
        <v>24185711</v>
      </c>
      <c r="G284" s="71">
        <f>G285+G290</f>
        <v>22473629</v>
      </c>
      <c r="H284" s="71">
        <f>H285+H290</f>
        <v>22440129</v>
      </c>
    </row>
    <row r="285" spans="1:8" s="5" customFormat="1" ht="82.5">
      <c r="A285" s="10" t="s">
        <v>117</v>
      </c>
      <c r="B285" s="12"/>
      <c r="C285" s="8"/>
      <c r="D285" s="8"/>
      <c r="E285" s="17" t="s">
        <v>114</v>
      </c>
      <c r="F285" s="32">
        <f>F286+F288</f>
        <v>13251311</v>
      </c>
      <c r="G285" s="32">
        <f>G286+G288</f>
        <v>14155679</v>
      </c>
      <c r="H285" s="32">
        <f>H286+H288</f>
        <v>14155679</v>
      </c>
    </row>
    <row r="286" spans="1:8" s="5" customFormat="1" ht="27">
      <c r="A286" s="10" t="s">
        <v>260</v>
      </c>
      <c r="B286" s="12"/>
      <c r="C286" s="8"/>
      <c r="D286" s="8"/>
      <c r="E286" s="11" t="s">
        <v>115</v>
      </c>
      <c r="F286" s="32">
        <f>F287</f>
        <v>13083311</v>
      </c>
      <c r="G286" s="32">
        <f>G287</f>
        <v>13987679</v>
      </c>
      <c r="H286" s="32">
        <f>H287</f>
        <v>13987679</v>
      </c>
    </row>
    <row r="287" spans="1:8" s="5" customFormat="1" ht="140.25" customHeight="1">
      <c r="A287" s="10" t="s">
        <v>260</v>
      </c>
      <c r="B287" s="13" t="s">
        <v>81</v>
      </c>
      <c r="C287" s="8"/>
      <c r="D287" s="8"/>
      <c r="E287" s="11" t="s">
        <v>77</v>
      </c>
      <c r="F287" s="32">
        <v>13083311</v>
      </c>
      <c r="G287" s="128">
        <v>13987679</v>
      </c>
      <c r="H287" s="128">
        <v>13987679</v>
      </c>
    </row>
    <row r="288" spans="1:8" s="5" customFormat="1" ht="54.75">
      <c r="A288" s="10" t="s">
        <v>261</v>
      </c>
      <c r="B288" s="13"/>
      <c r="C288" s="63"/>
      <c r="D288" s="63"/>
      <c r="E288" s="51" t="s">
        <v>452</v>
      </c>
      <c r="F288" s="32">
        <f>F289</f>
        <v>168000</v>
      </c>
      <c r="G288" s="32">
        <f>G289</f>
        <v>168000</v>
      </c>
      <c r="H288" s="32">
        <f>H289</f>
        <v>168000</v>
      </c>
    </row>
    <row r="289" spans="1:8" s="5" customFormat="1" ht="13.5">
      <c r="A289" s="10" t="s">
        <v>261</v>
      </c>
      <c r="B289" s="13" t="s">
        <v>81</v>
      </c>
      <c r="C289" s="63"/>
      <c r="D289" s="63"/>
      <c r="E289" s="163" t="s">
        <v>77</v>
      </c>
      <c r="F289" s="61">
        <v>168000</v>
      </c>
      <c r="G289" s="32">
        <v>168000</v>
      </c>
      <c r="H289" s="32">
        <v>168000</v>
      </c>
    </row>
    <row r="290" spans="1:8" s="5" customFormat="1" ht="27">
      <c r="A290" s="30" t="s">
        <v>362</v>
      </c>
      <c r="B290" s="13"/>
      <c r="C290" s="47"/>
      <c r="D290" s="47"/>
      <c r="E290" s="134" t="s">
        <v>615</v>
      </c>
      <c r="F290" s="71">
        <f>F291+F293+F295+F297+F299+F301</f>
        <v>10934400</v>
      </c>
      <c r="G290" s="71">
        <f>G291+G293+G295+G297+G299+G301</f>
        <v>8317950</v>
      </c>
      <c r="H290" s="71">
        <f>H291+H293+H295+H297+H299+H301</f>
        <v>8284450</v>
      </c>
    </row>
    <row r="291" spans="1:8" s="5" customFormat="1" ht="69">
      <c r="A291" s="30" t="s">
        <v>363</v>
      </c>
      <c r="B291" s="13"/>
      <c r="C291" s="53"/>
      <c r="D291" s="53"/>
      <c r="E291" s="54" t="s">
        <v>190</v>
      </c>
      <c r="F291" s="32">
        <f>F292</f>
        <v>0</v>
      </c>
      <c r="G291" s="32">
        <f>G292</f>
        <v>81700</v>
      </c>
      <c r="H291" s="32">
        <f>H292</f>
        <v>48200</v>
      </c>
    </row>
    <row r="292" spans="1:8" s="5" customFormat="1" ht="13.5">
      <c r="A292" s="30" t="s">
        <v>363</v>
      </c>
      <c r="B292" s="13" t="s">
        <v>81</v>
      </c>
      <c r="C292" s="53"/>
      <c r="D292" s="53"/>
      <c r="E292" s="28" t="s">
        <v>77</v>
      </c>
      <c r="F292" s="32">
        <v>0</v>
      </c>
      <c r="G292" s="32">
        <v>81700</v>
      </c>
      <c r="H292" s="32">
        <v>48200</v>
      </c>
    </row>
    <row r="293" spans="1:8" s="5" customFormat="1" ht="54.75">
      <c r="A293" s="30" t="s">
        <v>422</v>
      </c>
      <c r="B293" s="13"/>
      <c r="C293" s="55"/>
      <c r="D293" s="55"/>
      <c r="E293" s="57" t="s">
        <v>424</v>
      </c>
      <c r="F293" s="56">
        <f>F294</f>
        <v>0</v>
      </c>
      <c r="G293" s="56">
        <f>G294</f>
        <v>700</v>
      </c>
      <c r="H293" s="56">
        <f>H294</f>
        <v>700</v>
      </c>
    </row>
    <row r="294" spans="1:8" s="5" customFormat="1" ht="13.5">
      <c r="A294" s="30" t="s">
        <v>422</v>
      </c>
      <c r="B294" s="13" t="s">
        <v>81</v>
      </c>
      <c r="C294" s="55"/>
      <c r="D294" s="55"/>
      <c r="E294" s="28" t="s">
        <v>77</v>
      </c>
      <c r="F294" s="56">
        <v>0</v>
      </c>
      <c r="G294" s="56">
        <v>700</v>
      </c>
      <c r="H294" s="56">
        <v>700</v>
      </c>
    </row>
    <row r="295" spans="1:8" s="5" customFormat="1" ht="54.75">
      <c r="A295" s="30" t="s">
        <v>423</v>
      </c>
      <c r="B295" s="13"/>
      <c r="C295" s="55"/>
      <c r="D295" s="55"/>
      <c r="E295" s="57" t="s">
        <v>425</v>
      </c>
      <c r="F295" s="56">
        <f>F296</f>
        <v>0</v>
      </c>
      <c r="G295" s="56">
        <f>G296</f>
        <v>1150</v>
      </c>
      <c r="H295" s="56">
        <f>H296</f>
        <v>1150</v>
      </c>
    </row>
    <row r="296" spans="1:8" s="5" customFormat="1" ht="13.5">
      <c r="A296" s="30" t="s">
        <v>423</v>
      </c>
      <c r="B296" s="13" t="s">
        <v>81</v>
      </c>
      <c r="C296" s="55"/>
      <c r="D296" s="55"/>
      <c r="E296" s="28" t="s">
        <v>77</v>
      </c>
      <c r="F296" s="72">
        <v>0</v>
      </c>
      <c r="G296" s="72">
        <v>1150</v>
      </c>
      <c r="H296" s="72">
        <v>1150</v>
      </c>
    </row>
    <row r="297" spans="1:8" s="5" customFormat="1" ht="96">
      <c r="A297" s="30" t="s">
        <v>463</v>
      </c>
      <c r="B297" s="13"/>
      <c r="C297" s="124"/>
      <c r="D297" s="124"/>
      <c r="E297" s="130" t="s">
        <v>464</v>
      </c>
      <c r="F297" s="73">
        <f>F298</f>
        <v>0</v>
      </c>
      <c r="G297" s="73">
        <v>0</v>
      </c>
      <c r="H297" s="73">
        <v>0</v>
      </c>
    </row>
    <row r="298" spans="1:8" s="5" customFormat="1" ht="13.5">
      <c r="A298" s="30" t="s">
        <v>463</v>
      </c>
      <c r="B298" s="13" t="s">
        <v>81</v>
      </c>
      <c r="C298" s="124"/>
      <c r="D298" s="124"/>
      <c r="E298" s="126" t="s">
        <v>77</v>
      </c>
      <c r="F298" s="73">
        <v>0</v>
      </c>
      <c r="G298" s="73">
        <v>0</v>
      </c>
      <c r="H298" s="73">
        <v>0</v>
      </c>
    </row>
    <row r="299" spans="1:8" s="5" customFormat="1" ht="66.75" customHeight="1">
      <c r="A299" s="30" t="s">
        <v>508</v>
      </c>
      <c r="B299" s="13"/>
      <c r="C299" s="149"/>
      <c r="D299" s="33"/>
      <c r="E299" s="51" t="s">
        <v>509</v>
      </c>
      <c r="F299" s="73">
        <f>F300</f>
        <v>0</v>
      </c>
      <c r="G299" s="73">
        <v>0</v>
      </c>
      <c r="H299" s="73">
        <v>0</v>
      </c>
    </row>
    <row r="300" spans="1:8" s="5" customFormat="1" ht="13.5">
      <c r="A300" s="30" t="s">
        <v>508</v>
      </c>
      <c r="B300" s="13" t="s">
        <v>81</v>
      </c>
      <c r="C300" s="149"/>
      <c r="D300" s="33"/>
      <c r="E300" s="126" t="s">
        <v>77</v>
      </c>
      <c r="F300" s="73">
        <v>0</v>
      </c>
      <c r="G300" s="73">
        <v>0</v>
      </c>
      <c r="H300" s="73">
        <v>0</v>
      </c>
    </row>
    <row r="301" spans="1:8" s="5" customFormat="1" ht="41.25">
      <c r="A301" s="30" t="s">
        <v>421</v>
      </c>
      <c r="B301" s="13"/>
      <c r="C301" s="63"/>
      <c r="D301" s="63"/>
      <c r="E301" s="51" t="s">
        <v>451</v>
      </c>
      <c r="F301" s="73">
        <f>F302</f>
        <v>10934400</v>
      </c>
      <c r="G301" s="73">
        <f>G302</f>
        <v>8234400</v>
      </c>
      <c r="H301" s="73">
        <f>H302</f>
        <v>8234400</v>
      </c>
    </row>
    <row r="302" spans="1:8" s="5" customFormat="1" ht="44.25" customHeight="1">
      <c r="A302" s="30" t="s">
        <v>421</v>
      </c>
      <c r="B302" s="13" t="s">
        <v>81</v>
      </c>
      <c r="C302" s="63"/>
      <c r="D302" s="63"/>
      <c r="E302" s="51" t="s">
        <v>77</v>
      </c>
      <c r="F302" s="73">
        <v>10934400</v>
      </c>
      <c r="G302" s="73">
        <v>8234400</v>
      </c>
      <c r="H302" s="73">
        <v>8234400</v>
      </c>
    </row>
    <row r="303" spans="1:8" s="5" customFormat="1" ht="27">
      <c r="A303" s="26" t="s">
        <v>121</v>
      </c>
      <c r="B303" s="14"/>
      <c r="C303" s="4"/>
      <c r="D303" s="48"/>
      <c r="E303" s="65" t="s">
        <v>118</v>
      </c>
      <c r="F303" s="64">
        <f>F304+F309+F312</f>
        <v>8208257.8</v>
      </c>
      <c r="G303" s="64">
        <f>G304+G312</f>
        <v>8213441</v>
      </c>
      <c r="H303" s="64">
        <f>H304+H312</f>
        <v>8213441</v>
      </c>
    </row>
    <row r="304" spans="1:8" s="5" customFormat="1" ht="27">
      <c r="A304" s="26" t="s">
        <v>122</v>
      </c>
      <c r="B304" s="12"/>
      <c r="C304" s="8"/>
      <c r="D304" s="8"/>
      <c r="E304" s="70" t="s">
        <v>119</v>
      </c>
      <c r="F304" s="71">
        <f>F305+F307</f>
        <v>5815429</v>
      </c>
      <c r="G304" s="71">
        <f>G305+G307</f>
        <v>6499441</v>
      </c>
      <c r="H304" s="71">
        <f>H305+H307</f>
        <v>6519441</v>
      </c>
    </row>
    <row r="305" spans="1:8" s="5" customFormat="1" ht="41.25">
      <c r="A305" s="26" t="s">
        <v>262</v>
      </c>
      <c r="B305" s="12"/>
      <c r="C305" s="8"/>
      <c r="D305" s="8"/>
      <c r="E305" s="21" t="s">
        <v>120</v>
      </c>
      <c r="F305" s="32">
        <f>F306</f>
        <v>5780869</v>
      </c>
      <c r="G305" s="32">
        <f>G306</f>
        <v>6484881</v>
      </c>
      <c r="H305" s="32">
        <f>H306</f>
        <v>6484881</v>
      </c>
    </row>
    <row r="306" spans="1:8" s="5" customFormat="1" ht="13.5">
      <c r="A306" s="26" t="s">
        <v>262</v>
      </c>
      <c r="B306" s="13" t="s">
        <v>81</v>
      </c>
      <c r="C306" s="8"/>
      <c r="D306" s="8"/>
      <c r="E306" s="50" t="s">
        <v>77</v>
      </c>
      <c r="F306" s="32">
        <v>5780869</v>
      </c>
      <c r="G306" s="32">
        <v>6484881</v>
      </c>
      <c r="H306" s="32">
        <v>6484881</v>
      </c>
    </row>
    <row r="307" spans="1:8" s="5" customFormat="1" ht="147" customHeight="1">
      <c r="A307" s="26" t="s">
        <v>263</v>
      </c>
      <c r="B307" s="13"/>
      <c r="C307" s="63"/>
      <c r="D307" s="63"/>
      <c r="E307" s="74" t="s">
        <v>449</v>
      </c>
      <c r="F307" s="32">
        <f>F308</f>
        <v>34560</v>
      </c>
      <c r="G307" s="32">
        <v>14560</v>
      </c>
      <c r="H307" s="32">
        <f>H308</f>
        <v>34560</v>
      </c>
    </row>
    <row r="308" spans="1:8" s="5" customFormat="1" ht="13.5">
      <c r="A308" s="26" t="s">
        <v>263</v>
      </c>
      <c r="B308" s="175" t="s">
        <v>81</v>
      </c>
      <c r="C308" s="137"/>
      <c r="D308" s="137"/>
      <c r="E308" s="75" t="s">
        <v>77</v>
      </c>
      <c r="F308" s="32">
        <v>34560</v>
      </c>
      <c r="G308" s="32">
        <v>34560</v>
      </c>
      <c r="H308" s="32">
        <v>34560</v>
      </c>
    </row>
    <row r="309" spans="1:8" s="5" customFormat="1" ht="54.75">
      <c r="A309" s="198" t="s">
        <v>682</v>
      </c>
      <c r="B309" s="139"/>
      <c r="C309" s="138"/>
      <c r="D309" s="138"/>
      <c r="E309" s="65" t="s">
        <v>684</v>
      </c>
      <c r="F309" s="34">
        <f>F310</f>
        <v>16168.8</v>
      </c>
      <c r="G309" s="32">
        <v>0</v>
      </c>
      <c r="H309" s="32">
        <v>0</v>
      </c>
    </row>
    <row r="310" spans="1:8" s="5" customFormat="1" ht="82.5">
      <c r="A310" s="198" t="s">
        <v>683</v>
      </c>
      <c r="B310" s="139"/>
      <c r="C310" s="138"/>
      <c r="D310" s="138"/>
      <c r="E310" s="65" t="s">
        <v>685</v>
      </c>
      <c r="F310" s="34">
        <f>F311</f>
        <v>16168.8</v>
      </c>
      <c r="G310" s="32">
        <v>0</v>
      </c>
      <c r="H310" s="32">
        <v>0</v>
      </c>
    </row>
    <row r="311" spans="1:8" s="5" customFormat="1" ht="13.5">
      <c r="A311" s="198" t="s">
        <v>683</v>
      </c>
      <c r="B311" s="175" t="s">
        <v>81</v>
      </c>
      <c r="C311" s="137"/>
      <c r="D311" s="137"/>
      <c r="E311" s="75" t="s">
        <v>77</v>
      </c>
      <c r="F311" s="34">
        <v>16168.8</v>
      </c>
      <c r="G311" s="32">
        <v>0</v>
      </c>
      <c r="H311" s="32">
        <v>0</v>
      </c>
    </row>
    <row r="312" spans="1:8" s="5" customFormat="1" ht="37.5" customHeight="1">
      <c r="A312" s="198" t="s">
        <v>265</v>
      </c>
      <c r="B312" s="139"/>
      <c r="C312" s="201"/>
      <c r="D312" s="199"/>
      <c r="E312" s="51" t="s">
        <v>264</v>
      </c>
      <c r="F312" s="34">
        <f>F313+F315</f>
        <v>2376660</v>
      </c>
      <c r="G312" s="32">
        <f>G313+G315</f>
        <v>1714000</v>
      </c>
      <c r="H312" s="32">
        <f>H313+H315</f>
        <v>1694000</v>
      </c>
    </row>
    <row r="313" spans="1:8" s="5" customFormat="1" ht="41.25">
      <c r="A313" s="26" t="s">
        <v>266</v>
      </c>
      <c r="B313" s="141"/>
      <c r="C313" s="63"/>
      <c r="D313" s="63"/>
      <c r="E313" s="200" t="s">
        <v>448</v>
      </c>
      <c r="F313" s="32">
        <f>F314</f>
        <v>2376660</v>
      </c>
      <c r="G313" s="32">
        <f>G314</f>
        <v>1694000</v>
      </c>
      <c r="H313" s="32">
        <f>H314</f>
        <v>1694000</v>
      </c>
    </row>
    <row r="314" spans="1:8" s="5" customFormat="1" ht="13.5">
      <c r="A314" s="26" t="s">
        <v>266</v>
      </c>
      <c r="B314" s="13" t="s">
        <v>81</v>
      </c>
      <c r="C314" s="63"/>
      <c r="D314" s="63"/>
      <c r="E314" s="51" t="s">
        <v>77</v>
      </c>
      <c r="F314" s="32">
        <v>2376660</v>
      </c>
      <c r="G314" s="32">
        <v>1694000</v>
      </c>
      <c r="H314" s="32">
        <v>1694000</v>
      </c>
    </row>
    <row r="315" spans="1:8" s="5" customFormat="1" ht="13.5">
      <c r="A315" s="26" t="s">
        <v>510</v>
      </c>
      <c r="B315" s="13"/>
      <c r="C315" s="149"/>
      <c r="D315" s="149"/>
      <c r="E315" s="94" t="s">
        <v>511</v>
      </c>
      <c r="F315" s="32">
        <f>F316</f>
        <v>0</v>
      </c>
      <c r="G315" s="32">
        <v>20000</v>
      </c>
      <c r="H315" s="32">
        <f>H316</f>
        <v>0</v>
      </c>
    </row>
    <row r="316" spans="1:8" s="5" customFormat="1" ht="64.5" customHeight="1">
      <c r="A316" s="26" t="s">
        <v>510</v>
      </c>
      <c r="B316" s="13" t="s">
        <v>81</v>
      </c>
      <c r="C316" s="149"/>
      <c r="D316" s="149"/>
      <c r="E316" s="51" t="s">
        <v>77</v>
      </c>
      <c r="F316" s="32">
        <v>0</v>
      </c>
      <c r="G316" s="32">
        <v>20000</v>
      </c>
      <c r="H316" s="32">
        <v>0</v>
      </c>
    </row>
    <row r="317" spans="1:8" s="5" customFormat="1" ht="47.25" customHeight="1">
      <c r="A317" s="10" t="s">
        <v>125</v>
      </c>
      <c r="B317" s="14"/>
      <c r="C317" s="4"/>
      <c r="D317" s="4"/>
      <c r="E317" s="11" t="s">
        <v>20</v>
      </c>
      <c r="F317" s="32">
        <f>F318+F322+F326</f>
        <v>2880663.34</v>
      </c>
      <c r="G317" s="32">
        <f>G318+G322+G326</f>
        <v>2595310</v>
      </c>
      <c r="H317" s="32">
        <f>H318+H322+H326</f>
        <v>2595310</v>
      </c>
    </row>
    <row r="318" spans="1:8" s="5" customFormat="1" ht="27">
      <c r="A318" s="10" t="s">
        <v>267</v>
      </c>
      <c r="B318" s="12"/>
      <c r="C318" s="8"/>
      <c r="D318" s="8"/>
      <c r="E318" s="11" t="s">
        <v>123</v>
      </c>
      <c r="F318" s="32">
        <f>F319+F320+F321</f>
        <v>2156128</v>
      </c>
      <c r="G318" s="32">
        <f>G319+G320+G321</f>
        <v>1901310</v>
      </c>
      <c r="H318" s="32">
        <f>H319+H320+H321</f>
        <v>1901310</v>
      </c>
    </row>
    <row r="319" spans="1:8" s="5" customFormat="1" ht="27">
      <c r="A319" s="10" t="s">
        <v>267</v>
      </c>
      <c r="B319" s="13" t="s">
        <v>126</v>
      </c>
      <c r="C319" s="8"/>
      <c r="D319" s="8"/>
      <c r="E319" s="11" t="s">
        <v>124</v>
      </c>
      <c r="F319" s="32">
        <v>1648522</v>
      </c>
      <c r="G319" s="32">
        <v>1437414</v>
      </c>
      <c r="H319" s="32">
        <v>1437414</v>
      </c>
    </row>
    <row r="320" spans="1:8" s="5" customFormat="1" ht="27">
      <c r="A320" s="10" t="s">
        <v>267</v>
      </c>
      <c r="B320" s="13" t="s">
        <v>12</v>
      </c>
      <c r="C320" s="91"/>
      <c r="D320" s="91"/>
      <c r="E320" s="11" t="s">
        <v>368</v>
      </c>
      <c r="F320" s="32">
        <v>391002</v>
      </c>
      <c r="G320" s="32">
        <v>403802</v>
      </c>
      <c r="H320" s="32">
        <v>403802</v>
      </c>
    </row>
    <row r="321" spans="1:8" s="5" customFormat="1" ht="41.25">
      <c r="A321" s="10" t="s">
        <v>267</v>
      </c>
      <c r="B321" s="13" t="s">
        <v>13</v>
      </c>
      <c r="C321" s="8"/>
      <c r="D321" s="8"/>
      <c r="E321" s="11" t="s">
        <v>15</v>
      </c>
      <c r="F321" s="32">
        <v>116604</v>
      </c>
      <c r="G321" s="32">
        <v>60094</v>
      </c>
      <c r="H321" s="32">
        <v>60094</v>
      </c>
    </row>
    <row r="322" spans="1:8" s="5" customFormat="1" ht="50.25" customHeight="1">
      <c r="A322" s="10" t="s">
        <v>665</v>
      </c>
      <c r="B322" s="13"/>
      <c r="C322" s="190"/>
      <c r="D322" s="190"/>
      <c r="E322" s="11" t="s">
        <v>672</v>
      </c>
      <c r="F322" s="32">
        <f>F323</f>
        <v>210882.5</v>
      </c>
      <c r="G322" s="32">
        <f>G323</f>
        <v>244000</v>
      </c>
      <c r="H322" s="32">
        <f>H323</f>
        <v>244000</v>
      </c>
    </row>
    <row r="323" spans="1:8" s="5" customFormat="1" ht="27">
      <c r="A323" s="10" t="s">
        <v>666</v>
      </c>
      <c r="B323" s="13"/>
      <c r="C323" s="190"/>
      <c r="D323" s="190"/>
      <c r="E323" s="196" t="s">
        <v>673</v>
      </c>
      <c r="F323" s="32">
        <f>F324+F325</f>
        <v>210882.5</v>
      </c>
      <c r="G323" s="32">
        <f>G324+G325</f>
        <v>244000</v>
      </c>
      <c r="H323" s="32">
        <f>H324+H325</f>
        <v>244000</v>
      </c>
    </row>
    <row r="324" spans="1:8" s="5" customFormat="1" ht="41.25">
      <c r="A324" s="10" t="s">
        <v>666</v>
      </c>
      <c r="B324" s="13" t="s">
        <v>13</v>
      </c>
      <c r="C324" s="190"/>
      <c r="D324" s="190"/>
      <c r="E324" s="11" t="s">
        <v>186</v>
      </c>
      <c r="F324" s="32">
        <v>84000</v>
      </c>
      <c r="G324" s="32">
        <v>84000</v>
      </c>
      <c r="H324" s="32">
        <v>84000</v>
      </c>
    </row>
    <row r="325" spans="1:8" s="5" customFormat="1" ht="27">
      <c r="A325" s="10" t="s">
        <v>666</v>
      </c>
      <c r="B325" s="13" t="s">
        <v>64</v>
      </c>
      <c r="C325" s="190"/>
      <c r="D325" s="190"/>
      <c r="E325" s="11" t="s">
        <v>58</v>
      </c>
      <c r="F325" s="32">
        <v>126882.5</v>
      </c>
      <c r="G325" s="32">
        <v>160000</v>
      </c>
      <c r="H325" s="32">
        <v>160000</v>
      </c>
    </row>
    <row r="326" spans="1:8" s="5" customFormat="1" ht="27">
      <c r="A326" s="10" t="s">
        <v>674</v>
      </c>
      <c r="B326" s="13"/>
      <c r="C326" s="192"/>
      <c r="D326" s="192"/>
      <c r="E326" s="195" t="s">
        <v>675</v>
      </c>
      <c r="F326" s="32">
        <f>F327+F329</f>
        <v>513652.84</v>
      </c>
      <c r="G326" s="32">
        <f>G327+G329</f>
        <v>450000</v>
      </c>
      <c r="H326" s="32">
        <f>H327+H329</f>
        <v>450000</v>
      </c>
    </row>
    <row r="327" spans="1:8" s="5" customFormat="1" ht="27">
      <c r="A327" s="10" t="s">
        <v>676</v>
      </c>
      <c r="B327" s="13"/>
      <c r="C327" s="190"/>
      <c r="D327" s="190"/>
      <c r="E327" s="196" t="s">
        <v>669</v>
      </c>
      <c r="F327" s="32">
        <f>F328</f>
        <v>450958.84</v>
      </c>
      <c r="G327" s="32">
        <f>G328</f>
        <v>400000</v>
      </c>
      <c r="H327" s="32">
        <f>H328</f>
        <v>400000</v>
      </c>
    </row>
    <row r="328" spans="1:8" s="5" customFormat="1" ht="41.25">
      <c r="A328" s="10" t="s">
        <v>676</v>
      </c>
      <c r="B328" s="13" t="s">
        <v>13</v>
      </c>
      <c r="C328" s="190"/>
      <c r="D328" s="190"/>
      <c r="E328" s="11" t="s">
        <v>186</v>
      </c>
      <c r="F328" s="32">
        <v>450958.84</v>
      </c>
      <c r="G328" s="32">
        <v>400000</v>
      </c>
      <c r="H328" s="32">
        <v>400000</v>
      </c>
    </row>
    <row r="329" spans="1:8" s="5" customFormat="1" ht="41.25">
      <c r="A329" s="10" t="s">
        <v>677</v>
      </c>
      <c r="B329" s="13"/>
      <c r="C329" s="191"/>
      <c r="D329" s="191"/>
      <c r="E329" s="194" t="s">
        <v>657</v>
      </c>
      <c r="F329" s="71">
        <f>F330</f>
        <v>62694</v>
      </c>
      <c r="G329" s="71">
        <f>G330</f>
        <v>50000</v>
      </c>
      <c r="H329" s="119">
        <f>H330</f>
        <v>50000</v>
      </c>
    </row>
    <row r="330" spans="1:8" s="5" customFormat="1" ht="41.25">
      <c r="A330" s="10" t="s">
        <v>677</v>
      </c>
      <c r="B330" s="13" t="s">
        <v>13</v>
      </c>
      <c r="C330" s="191"/>
      <c r="D330" s="191"/>
      <c r="E330" s="11" t="s">
        <v>186</v>
      </c>
      <c r="F330" s="71">
        <v>62694</v>
      </c>
      <c r="G330" s="71">
        <v>50000</v>
      </c>
      <c r="H330" s="119">
        <v>50000</v>
      </c>
    </row>
    <row r="331" spans="1:8" s="5" customFormat="1" ht="69">
      <c r="A331" s="40" t="s">
        <v>127</v>
      </c>
      <c r="B331" s="37"/>
      <c r="C331" s="7"/>
      <c r="D331" s="7"/>
      <c r="E331" s="38" t="s">
        <v>490</v>
      </c>
      <c r="F331" s="39">
        <f>F332+F336</f>
        <v>3143524.85</v>
      </c>
      <c r="G331" s="39">
        <f>G332+G336</f>
        <v>1966212</v>
      </c>
      <c r="H331" s="39">
        <f>H332+H336</f>
        <v>1966212</v>
      </c>
    </row>
    <row r="332" spans="1:8" s="5" customFormat="1" ht="27">
      <c r="A332" s="10" t="s">
        <v>128</v>
      </c>
      <c r="B332" s="12"/>
      <c r="C332" s="8"/>
      <c r="D332" s="8"/>
      <c r="E332" s="21" t="s">
        <v>414</v>
      </c>
      <c r="F332" s="32">
        <f aca="true" t="shared" si="28" ref="F332:H334">F333</f>
        <v>3116063.85</v>
      </c>
      <c r="G332" s="32">
        <f t="shared" si="28"/>
        <v>1956212</v>
      </c>
      <c r="H332" s="32">
        <f t="shared" si="28"/>
        <v>1956212</v>
      </c>
    </row>
    <row r="333" spans="1:8" s="5" customFormat="1" ht="54.75">
      <c r="A333" s="10" t="s">
        <v>129</v>
      </c>
      <c r="B333" s="12"/>
      <c r="C333" s="8"/>
      <c r="D333" s="8"/>
      <c r="E333" s="18" t="s">
        <v>415</v>
      </c>
      <c r="F333" s="32">
        <f t="shared" si="28"/>
        <v>3116063.85</v>
      </c>
      <c r="G333" s="32">
        <f t="shared" si="28"/>
        <v>1956212</v>
      </c>
      <c r="H333" s="32">
        <f t="shared" si="28"/>
        <v>1956212</v>
      </c>
    </row>
    <row r="334" spans="1:8" s="5" customFormat="1" ht="27">
      <c r="A334" s="10" t="s">
        <v>268</v>
      </c>
      <c r="B334" s="12"/>
      <c r="C334" s="8"/>
      <c r="D334" s="8"/>
      <c r="E334" s="21" t="s">
        <v>416</v>
      </c>
      <c r="F334" s="32">
        <f t="shared" si="28"/>
        <v>3116063.85</v>
      </c>
      <c r="G334" s="32">
        <f t="shared" si="28"/>
        <v>1956212</v>
      </c>
      <c r="H334" s="32">
        <f t="shared" si="28"/>
        <v>1956212</v>
      </c>
    </row>
    <row r="335" spans="1:8" s="5" customFormat="1" ht="13.5">
      <c r="A335" s="10" t="s">
        <v>268</v>
      </c>
      <c r="B335" s="13" t="s">
        <v>81</v>
      </c>
      <c r="C335" s="8"/>
      <c r="D335" s="8"/>
      <c r="E335" s="11" t="s">
        <v>77</v>
      </c>
      <c r="F335" s="32">
        <v>3116063.85</v>
      </c>
      <c r="G335" s="32">
        <v>1956212</v>
      </c>
      <c r="H335" s="32">
        <v>1956212</v>
      </c>
    </row>
    <row r="336" spans="1:8" s="5" customFormat="1" ht="41.25">
      <c r="A336" s="10" t="s">
        <v>460</v>
      </c>
      <c r="B336" s="13"/>
      <c r="C336" s="124"/>
      <c r="D336" s="124"/>
      <c r="E336" s="129" t="s">
        <v>457</v>
      </c>
      <c r="F336" s="32">
        <f>F337</f>
        <v>27461</v>
      </c>
      <c r="G336" s="32">
        <f aca="true" t="shared" si="29" ref="G336:H338">G337</f>
        <v>10000</v>
      </c>
      <c r="H336" s="32">
        <f t="shared" si="29"/>
        <v>10000</v>
      </c>
    </row>
    <row r="337" spans="1:8" s="5" customFormat="1" ht="27">
      <c r="A337" s="10" t="s">
        <v>461</v>
      </c>
      <c r="B337" s="13"/>
      <c r="C337" s="124"/>
      <c r="D337" s="124"/>
      <c r="E337" s="129" t="s">
        <v>458</v>
      </c>
      <c r="F337" s="32">
        <f>F338</f>
        <v>27461</v>
      </c>
      <c r="G337" s="32">
        <f t="shared" si="29"/>
        <v>10000</v>
      </c>
      <c r="H337" s="32">
        <f t="shared" si="29"/>
        <v>10000</v>
      </c>
    </row>
    <row r="338" spans="1:8" s="5" customFormat="1" ht="13.5">
      <c r="A338" s="10" t="s">
        <v>462</v>
      </c>
      <c r="B338" s="13"/>
      <c r="C338" s="124"/>
      <c r="D338" s="124"/>
      <c r="E338" s="66" t="s">
        <v>459</v>
      </c>
      <c r="F338" s="32">
        <f>F339</f>
        <v>27461</v>
      </c>
      <c r="G338" s="32">
        <f t="shared" si="29"/>
        <v>10000</v>
      </c>
      <c r="H338" s="32">
        <f t="shared" si="29"/>
        <v>10000</v>
      </c>
    </row>
    <row r="339" spans="1:8" s="5" customFormat="1" ht="13.5">
      <c r="A339" s="10" t="s">
        <v>462</v>
      </c>
      <c r="B339" s="13" t="s">
        <v>81</v>
      </c>
      <c r="C339" s="124"/>
      <c r="D339" s="124"/>
      <c r="E339" s="29" t="s">
        <v>77</v>
      </c>
      <c r="F339" s="32">
        <v>27461</v>
      </c>
      <c r="G339" s="32">
        <v>10000</v>
      </c>
      <c r="H339" s="32">
        <v>10000</v>
      </c>
    </row>
    <row r="340" spans="1:8" s="5" customFormat="1" ht="82.5">
      <c r="A340" s="40" t="s">
        <v>130</v>
      </c>
      <c r="B340" s="37"/>
      <c r="C340" s="7"/>
      <c r="D340" s="7"/>
      <c r="E340" s="38" t="s">
        <v>491</v>
      </c>
      <c r="F340" s="39">
        <f>F341</f>
        <v>15000</v>
      </c>
      <c r="G340" s="39">
        <f aca="true" t="shared" si="30" ref="G340:H343">G341</f>
        <v>15000</v>
      </c>
      <c r="H340" s="39">
        <f t="shared" si="30"/>
        <v>15000</v>
      </c>
    </row>
    <row r="341" spans="1:8" s="5" customFormat="1" ht="27" customHeight="1">
      <c r="A341" s="10" t="s">
        <v>131</v>
      </c>
      <c r="B341" s="12"/>
      <c r="C341" s="8"/>
      <c r="D341" s="8"/>
      <c r="E341" s="11" t="s">
        <v>347</v>
      </c>
      <c r="F341" s="32">
        <f>F342</f>
        <v>15000</v>
      </c>
      <c r="G341" s="32">
        <f t="shared" si="30"/>
        <v>15000</v>
      </c>
      <c r="H341" s="32">
        <f t="shared" si="30"/>
        <v>15000</v>
      </c>
    </row>
    <row r="342" spans="1:8" s="5" customFormat="1" ht="54.75">
      <c r="A342" s="10" t="s">
        <v>181</v>
      </c>
      <c r="B342" s="12"/>
      <c r="C342" s="8"/>
      <c r="D342" s="8"/>
      <c r="E342" s="28" t="s">
        <v>179</v>
      </c>
      <c r="F342" s="32">
        <f>F343</f>
        <v>15000</v>
      </c>
      <c r="G342" s="32">
        <f t="shared" si="30"/>
        <v>15000</v>
      </c>
      <c r="H342" s="32">
        <f t="shared" si="30"/>
        <v>15000</v>
      </c>
    </row>
    <row r="343" spans="1:8" s="5" customFormat="1" ht="41.25">
      <c r="A343" s="10" t="s">
        <v>397</v>
      </c>
      <c r="B343" s="12"/>
      <c r="C343" s="8"/>
      <c r="D343" s="8"/>
      <c r="E343" s="46" t="s">
        <v>180</v>
      </c>
      <c r="F343" s="32">
        <f>F344</f>
        <v>15000</v>
      </c>
      <c r="G343" s="32">
        <f t="shared" si="30"/>
        <v>15000</v>
      </c>
      <c r="H343" s="32">
        <f t="shared" si="30"/>
        <v>15000</v>
      </c>
    </row>
    <row r="344" spans="1:8" s="5" customFormat="1" ht="29.25" customHeight="1">
      <c r="A344" s="10" t="s">
        <v>397</v>
      </c>
      <c r="B344" s="13" t="s">
        <v>81</v>
      </c>
      <c r="C344" s="8"/>
      <c r="D344" s="8"/>
      <c r="E344" s="11" t="s">
        <v>77</v>
      </c>
      <c r="F344" s="32">
        <v>15000</v>
      </c>
      <c r="G344" s="32">
        <v>15000</v>
      </c>
      <c r="H344" s="32">
        <v>15000</v>
      </c>
    </row>
    <row r="345" spans="1:8" s="5" customFormat="1" ht="73.5" customHeight="1">
      <c r="A345" s="40" t="s">
        <v>136</v>
      </c>
      <c r="B345" s="37"/>
      <c r="C345" s="7"/>
      <c r="D345" s="7"/>
      <c r="E345" s="38" t="s">
        <v>492</v>
      </c>
      <c r="F345" s="39">
        <f>F346+F364+F396+F412+F429+F436+F440</f>
        <v>200545350.38</v>
      </c>
      <c r="G345" s="39">
        <f>G346+G364+G396+G429+G436+G440</f>
        <v>178063196</v>
      </c>
      <c r="H345" s="39">
        <f>H346+H364+H396+H429+H436+H440</f>
        <v>176293931</v>
      </c>
    </row>
    <row r="346" spans="1:8" s="5" customFormat="1" ht="85.5" customHeight="1">
      <c r="A346" s="10" t="s">
        <v>137</v>
      </c>
      <c r="B346" s="12"/>
      <c r="C346" s="8"/>
      <c r="D346" s="8"/>
      <c r="E346" s="11" t="s">
        <v>132</v>
      </c>
      <c r="F346" s="32">
        <f>F347+F355</f>
        <v>55078284</v>
      </c>
      <c r="G346" s="32">
        <f>G347+G355</f>
        <v>48851342</v>
      </c>
      <c r="H346" s="32">
        <f>H347+H355</f>
        <v>48851342</v>
      </c>
    </row>
    <row r="347" spans="1:8" s="5" customFormat="1" ht="29.25" customHeight="1">
      <c r="A347" s="10" t="s">
        <v>138</v>
      </c>
      <c r="B347" s="12"/>
      <c r="C347" s="8"/>
      <c r="D347" s="8"/>
      <c r="E347" s="20" t="s">
        <v>333</v>
      </c>
      <c r="F347" s="32">
        <f>F348+F351+F353</f>
        <v>26361600</v>
      </c>
      <c r="G347" s="32">
        <f>G348+G351</f>
        <v>23040100</v>
      </c>
      <c r="H347" s="32">
        <f>H348+H351</f>
        <v>23040100</v>
      </c>
    </row>
    <row r="348" spans="1:8" s="5" customFormat="1" ht="151.5">
      <c r="A348" s="10" t="s">
        <v>173</v>
      </c>
      <c r="B348" s="12"/>
      <c r="C348" s="31"/>
      <c r="D348" s="33"/>
      <c r="E348" s="16" t="s">
        <v>412</v>
      </c>
      <c r="F348" s="34">
        <f>F349+F350</f>
        <v>1387000</v>
      </c>
      <c r="G348" s="34">
        <f>G349+G350</f>
        <v>1387000</v>
      </c>
      <c r="H348" s="34">
        <f>H349+H350</f>
        <v>1387000</v>
      </c>
    </row>
    <row r="349" spans="1:8" s="5" customFormat="1" ht="27">
      <c r="A349" s="10" t="s">
        <v>173</v>
      </c>
      <c r="B349" s="13" t="s">
        <v>64</v>
      </c>
      <c r="C349" s="31"/>
      <c r="D349" s="33"/>
      <c r="E349" s="36" t="s">
        <v>58</v>
      </c>
      <c r="F349" s="34">
        <v>1347000</v>
      </c>
      <c r="G349" s="34">
        <v>1347000</v>
      </c>
      <c r="H349" s="34">
        <v>1347000</v>
      </c>
    </row>
    <row r="350" spans="1:8" s="5" customFormat="1" ht="71.25" customHeight="1">
      <c r="A350" s="10" t="s">
        <v>173</v>
      </c>
      <c r="B350" s="13" t="s">
        <v>13</v>
      </c>
      <c r="C350" s="31"/>
      <c r="D350" s="33"/>
      <c r="E350" s="36" t="s">
        <v>15</v>
      </c>
      <c r="F350" s="34">
        <v>40000</v>
      </c>
      <c r="G350" s="34">
        <v>40000</v>
      </c>
      <c r="H350" s="34">
        <v>40000</v>
      </c>
    </row>
    <row r="351" spans="1:8" s="5" customFormat="1" ht="71.25" customHeight="1">
      <c r="A351" s="10" t="s">
        <v>191</v>
      </c>
      <c r="B351" s="12"/>
      <c r="C351" s="8"/>
      <c r="D351" s="8"/>
      <c r="E351" s="35" t="s">
        <v>133</v>
      </c>
      <c r="F351" s="32">
        <f>F352</f>
        <v>24522500</v>
      </c>
      <c r="G351" s="32">
        <f>G352</f>
        <v>21653100</v>
      </c>
      <c r="H351" s="32">
        <f>H352</f>
        <v>21653100</v>
      </c>
    </row>
    <row r="352" spans="1:8" s="5" customFormat="1" ht="71.25" customHeight="1">
      <c r="A352" s="10" t="s">
        <v>191</v>
      </c>
      <c r="B352" s="13" t="s">
        <v>81</v>
      </c>
      <c r="C352" s="8"/>
      <c r="D352" s="8"/>
      <c r="E352" s="16" t="s">
        <v>77</v>
      </c>
      <c r="F352" s="32">
        <v>24522500</v>
      </c>
      <c r="G352" s="32">
        <v>21653100</v>
      </c>
      <c r="H352" s="32">
        <v>21653100</v>
      </c>
    </row>
    <row r="353" spans="1:8" s="5" customFormat="1" ht="77.25" customHeight="1">
      <c r="A353" s="10" t="s">
        <v>687</v>
      </c>
      <c r="B353" s="13"/>
      <c r="C353" s="202"/>
      <c r="D353" s="33"/>
      <c r="E353" s="203" t="s">
        <v>688</v>
      </c>
      <c r="F353" s="34">
        <f>F354</f>
        <v>452100</v>
      </c>
      <c r="G353" s="32">
        <v>0</v>
      </c>
      <c r="H353" s="32">
        <v>0</v>
      </c>
    </row>
    <row r="354" spans="1:8" s="5" customFormat="1" ht="71.25" customHeight="1">
      <c r="A354" s="10" t="s">
        <v>687</v>
      </c>
      <c r="B354" s="13" t="s">
        <v>81</v>
      </c>
      <c r="C354" s="202"/>
      <c r="D354" s="33"/>
      <c r="E354" s="11" t="s">
        <v>77</v>
      </c>
      <c r="F354" s="34">
        <v>452100</v>
      </c>
      <c r="G354" s="32">
        <v>0</v>
      </c>
      <c r="H354" s="32">
        <v>0</v>
      </c>
    </row>
    <row r="355" spans="1:8" s="5" customFormat="1" ht="69">
      <c r="A355" s="10" t="s">
        <v>139</v>
      </c>
      <c r="B355" s="12"/>
      <c r="C355" s="8"/>
      <c r="D355" s="8"/>
      <c r="E355" s="18" t="s">
        <v>334</v>
      </c>
      <c r="F355" s="32">
        <f>F356+F358+F360+F362</f>
        <v>28716684</v>
      </c>
      <c r="G355" s="32">
        <f>G356+G358+G360</f>
        <v>25811242</v>
      </c>
      <c r="H355" s="32">
        <f>H356+H358+H360</f>
        <v>25811242</v>
      </c>
    </row>
    <row r="356" spans="1:8" s="5" customFormat="1" ht="27">
      <c r="A356" s="10" t="s">
        <v>269</v>
      </c>
      <c r="B356" s="12"/>
      <c r="C356" s="8"/>
      <c r="D356" s="8"/>
      <c r="E356" s="11" t="s">
        <v>134</v>
      </c>
      <c r="F356" s="32">
        <f>F357</f>
        <v>25410982</v>
      </c>
      <c r="G356" s="32">
        <f>G357</f>
        <v>22770140</v>
      </c>
      <c r="H356" s="32">
        <f>H357</f>
        <v>22770140</v>
      </c>
    </row>
    <row r="357" spans="1:8" s="5" customFormat="1" ht="13.5">
      <c r="A357" s="10" t="s">
        <v>269</v>
      </c>
      <c r="B357" s="13" t="s">
        <v>81</v>
      </c>
      <c r="C357" s="8"/>
      <c r="D357" s="8"/>
      <c r="E357" s="11" t="s">
        <v>77</v>
      </c>
      <c r="F357" s="32">
        <v>25410982</v>
      </c>
      <c r="G357" s="32">
        <v>22770140</v>
      </c>
      <c r="H357" s="32">
        <v>22770140</v>
      </c>
    </row>
    <row r="358" spans="1:8" s="5" customFormat="1" ht="56.25" customHeight="1">
      <c r="A358" s="10" t="s">
        <v>270</v>
      </c>
      <c r="B358" s="14"/>
      <c r="C358" s="4"/>
      <c r="D358" s="4"/>
      <c r="E358" s="11" t="s">
        <v>135</v>
      </c>
      <c r="F358" s="32">
        <f>F359</f>
        <v>3142626</v>
      </c>
      <c r="G358" s="32">
        <f>G359</f>
        <v>2766626</v>
      </c>
      <c r="H358" s="32">
        <f>H359</f>
        <v>2766626</v>
      </c>
    </row>
    <row r="359" spans="1:8" s="5" customFormat="1" ht="13.5">
      <c r="A359" s="10" t="s">
        <v>270</v>
      </c>
      <c r="B359" s="13" t="s">
        <v>81</v>
      </c>
      <c r="C359" s="8"/>
      <c r="D359" s="8"/>
      <c r="E359" s="11" t="s">
        <v>77</v>
      </c>
      <c r="F359" s="32">
        <v>3142626</v>
      </c>
      <c r="G359" s="32">
        <v>2766626</v>
      </c>
      <c r="H359" s="32">
        <v>2766626</v>
      </c>
    </row>
    <row r="360" spans="1:8" s="5" customFormat="1" ht="115.5" customHeight="1">
      <c r="A360" s="10" t="s">
        <v>271</v>
      </c>
      <c r="B360" s="12"/>
      <c r="C360" s="8"/>
      <c r="D360" s="8"/>
      <c r="E360" s="11" t="s">
        <v>140</v>
      </c>
      <c r="F360" s="32">
        <f>F361</f>
        <v>158476</v>
      </c>
      <c r="G360" s="32">
        <f>G361</f>
        <v>274476</v>
      </c>
      <c r="H360" s="32">
        <f>H361</f>
        <v>274476</v>
      </c>
    </row>
    <row r="361" spans="1:8" s="5" customFormat="1" ht="13.5">
      <c r="A361" s="10" t="s">
        <v>271</v>
      </c>
      <c r="B361" s="13" t="s">
        <v>81</v>
      </c>
      <c r="C361" s="8"/>
      <c r="D361" s="8"/>
      <c r="E361" s="11" t="s">
        <v>77</v>
      </c>
      <c r="F361" s="32">
        <v>158476</v>
      </c>
      <c r="G361" s="32">
        <v>274476</v>
      </c>
      <c r="H361" s="32">
        <v>274476</v>
      </c>
    </row>
    <row r="362" spans="1:8" s="5" customFormat="1" ht="54.75">
      <c r="A362" s="10" t="s">
        <v>689</v>
      </c>
      <c r="B362" s="13"/>
      <c r="C362" s="202"/>
      <c r="D362" s="202"/>
      <c r="E362" s="204" t="s">
        <v>690</v>
      </c>
      <c r="F362" s="32">
        <f>F363</f>
        <v>4600</v>
      </c>
      <c r="G362" s="32">
        <v>0</v>
      </c>
      <c r="H362" s="32">
        <v>0</v>
      </c>
    </row>
    <row r="363" spans="1:8" s="5" customFormat="1" ht="13.5">
      <c r="A363" s="10" t="s">
        <v>689</v>
      </c>
      <c r="B363" s="13" t="s">
        <v>81</v>
      </c>
      <c r="C363" s="202"/>
      <c r="D363" s="202"/>
      <c r="E363" s="109" t="s">
        <v>77</v>
      </c>
      <c r="F363" s="32">
        <v>4600</v>
      </c>
      <c r="G363" s="32">
        <v>0</v>
      </c>
      <c r="H363" s="32">
        <v>0</v>
      </c>
    </row>
    <row r="364" spans="1:8" s="5" customFormat="1" ht="27">
      <c r="A364" s="10" t="s">
        <v>144</v>
      </c>
      <c r="B364" s="14"/>
      <c r="C364" s="4"/>
      <c r="D364" s="4"/>
      <c r="E364" s="11" t="s">
        <v>141</v>
      </c>
      <c r="F364" s="32">
        <f>F365+F372+F383</f>
        <v>124112461.38</v>
      </c>
      <c r="G364" s="32">
        <f>G365+G372+G383</f>
        <v>112686362</v>
      </c>
      <c r="H364" s="32">
        <f>H365+H372+H383</f>
        <v>111187097</v>
      </c>
    </row>
    <row r="365" spans="1:8" s="5" customFormat="1" ht="54.75">
      <c r="A365" s="10" t="s">
        <v>145</v>
      </c>
      <c r="B365" s="12"/>
      <c r="C365" s="8"/>
      <c r="D365" s="8"/>
      <c r="E365" s="20" t="s">
        <v>371</v>
      </c>
      <c r="F365" s="32">
        <f>F366+F368+F370</f>
        <v>1272080.5</v>
      </c>
      <c r="G365" s="32">
        <f aca="true" t="shared" si="31" ref="F365:H366">G366</f>
        <v>1120627</v>
      </c>
      <c r="H365" s="32">
        <f t="shared" si="31"/>
        <v>1120627</v>
      </c>
    </row>
    <row r="366" spans="1:8" s="5" customFormat="1" ht="81" customHeight="1">
      <c r="A366" s="10" t="s">
        <v>272</v>
      </c>
      <c r="B366" s="12"/>
      <c r="C366" s="8"/>
      <c r="D366" s="8"/>
      <c r="E366" s="11" t="s">
        <v>142</v>
      </c>
      <c r="F366" s="32">
        <f t="shared" si="31"/>
        <v>1242134.5</v>
      </c>
      <c r="G366" s="32">
        <f t="shared" si="31"/>
        <v>1120627</v>
      </c>
      <c r="H366" s="32">
        <f t="shared" si="31"/>
        <v>1120627</v>
      </c>
    </row>
    <row r="367" spans="1:8" s="5" customFormat="1" ht="73.5" customHeight="1">
      <c r="A367" s="10" t="s">
        <v>272</v>
      </c>
      <c r="B367" s="13" t="s">
        <v>81</v>
      </c>
      <c r="C367" s="8"/>
      <c r="D367" s="8"/>
      <c r="E367" s="16" t="s">
        <v>77</v>
      </c>
      <c r="F367" s="32">
        <v>1242134.5</v>
      </c>
      <c r="G367" s="32">
        <v>1120627</v>
      </c>
      <c r="H367" s="32">
        <v>1120627</v>
      </c>
    </row>
    <row r="368" spans="1:8" s="5" customFormat="1" ht="73.5" customHeight="1">
      <c r="A368" s="10" t="s">
        <v>691</v>
      </c>
      <c r="B368" s="13"/>
      <c r="C368" s="202"/>
      <c r="D368" s="33"/>
      <c r="E368" s="203" t="s">
        <v>688</v>
      </c>
      <c r="F368" s="34">
        <f>F369</f>
        <v>29646.5</v>
      </c>
      <c r="G368" s="32">
        <v>0</v>
      </c>
      <c r="H368" s="32">
        <v>0</v>
      </c>
    </row>
    <row r="369" spans="1:8" s="5" customFormat="1" ht="54" customHeight="1">
      <c r="A369" s="10" t="s">
        <v>691</v>
      </c>
      <c r="B369" s="13" t="s">
        <v>81</v>
      </c>
      <c r="C369" s="202"/>
      <c r="D369" s="33"/>
      <c r="E369" s="16" t="s">
        <v>77</v>
      </c>
      <c r="F369" s="34">
        <v>29646.5</v>
      </c>
      <c r="G369" s="32">
        <v>0</v>
      </c>
      <c r="H369" s="32">
        <v>0</v>
      </c>
    </row>
    <row r="370" spans="1:8" s="5" customFormat="1" ht="73.5" customHeight="1">
      <c r="A370" s="10" t="s">
        <v>692</v>
      </c>
      <c r="B370" s="13"/>
      <c r="C370" s="202"/>
      <c r="D370" s="33"/>
      <c r="E370" s="203" t="s">
        <v>690</v>
      </c>
      <c r="F370" s="34">
        <f>F371</f>
        <v>299.5</v>
      </c>
      <c r="G370" s="32">
        <v>0</v>
      </c>
      <c r="H370" s="32">
        <v>0</v>
      </c>
    </row>
    <row r="371" spans="1:8" s="5" customFormat="1" ht="57.75" customHeight="1">
      <c r="A371" s="10" t="s">
        <v>692</v>
      </c>
      <c r="B371" s="13" t="s">
        <v>81</v>
      </c>
      <c r="C371" s="202"/>
      <c r="D371" s="33"/>
      <c r="E371" s="16" t="s">
        <v>77</v>
      </c>
      <c r="F371" s="34">
        <v>299.5</v>
      </c>
      <c r="G371" s="32">
        <v>0</v>
      </c>
      <c r="H371" s="32">
        <v>0</v>
      </c>
    </row>
    <row r="372" spans="1:8" s="5" customFormat="1" ht="50.25" customHeight="1">
      <c r="A372" s="10" t="s">
        <v>146</v>
      </c>
      <c r="B372" s="12"/>
      <c r="C372" s="8"/>
      <c r="D372" s="8"/>
      <c r="E372" s="20" t="s">
        <v>372</v>
      </c>
      <c r="F372" s="32">
        <f>F373+F375+F377+F379+F381</f>
        <v>89499853.5</v>
      </c>
      <c r="G372" s="32">
        <f>G373+G375+G377+G381</f>
        <v>83279000</v>
      </c>
      <c r="H372" s="32">
        <f>H373+H375+H377+H381</f>
        <v>83152200</v>
      </c>
    </row>
    <row r="373" spans="1:8" s="5" customFormat="1" ht="35.25" customHeight="1">
      <c r="A373" s="10" t="s">
        <v>192</v>
      </c>
      <c r="B373" s="12"/>
      <c r="C373" s="8"/>
      <c r="D373" s="8"/>
      <c r="E373" s="11" t="s">
        <v>143</v>
      </c>
      <c r="F373" s="32">
        <f>F374</f>
        <v>80378600</v>
      </c>
      <c r="G373" s="32">
        <f>G374</f>
        <v>73947800</v>
      </c>
      <c r="H373" s="32">
        <f>H374</f>
        <v>73947800</v>
      </c>
    </row>
    <row r="374" spans="1:8" s="5" customFormat="1" ht="23.25" customHeight="1">
      <c r="A374" s="10" t="s">
        <v>192</v>
      </c>
      <c r="B374" s="13" t="s">
        <v>81</v>
      </c>
      <c r="C374" s="8"/>
      <c r="D374" s="8"/>
      <c r="E374" s="16" t="s">
        <v>77</v>
      </c>
      <c r="F374" s="32">
        <v>80378600</v>
      </c>
      <c r="G374" s="32">
        <v>73947800</v>
      </c>
      <c r="H374" s="32">
        <v>73947800</v>
      </c>
    </row>
    <row r="375" spans="1:8" s="5" customFormat="1" ht="69">
      <c r="A375" s="10" t="s">
        <v>686</v>
      </c>
      <c r="B375" s="13"/>
      <c r="C375" s="95"/>
      <c r="D375" s="33"/>
      <c r="E375" s="51" t="s">
        <v>374</v>
      </c>
      <c r="F375" s="34">
        <f>F376</f>
        <v>3828500</v>
      </c>
      <c r="G375" s="32">
        <f>G376</f>
        <v>3828500</v>
      </c>
      <c r="H375" s="32">
        <f>H376</f>
        <v>3701700</v>
      </c>
    </row>
    <row r="376" spans="1:8" s="5" customFormat="1" ht="13.5">
      <c r="A376" s="10" t="s">
        <v>686</v>
      </c>
      <c r="B376" s="13" t="s">
        <v>81</v>
      </c>
      <c r="C376" s="95"/>
      <c r="D376" s="33"/>
      <c r="E376" s="16" t="s">
        <v>77</v>
      </c>
      <c r="F376" s="34">
        <v>3828500</v>
      </c>
      <c r="G376" s="32">
        <v>3828500</v>
      </c>
      <c r="H376" s="32">
        <v>3701700</v>
      </c>
    </row>
    <row r="377" spans="1:8" s="5" customFormat="1" ht="69">
      <c r="A377" s="10" t="s">
        <v>398</v>
      </c>
      <c r="B377" s="13"/>
      <c r="C377" s="97"/>
      <c r="D377" s="33"/>
      <c r="E377" s="51" t="s">
        <v>453</v>
      </c>
      <c r="F377" s="34">
        <f>F378</f>
        <v>4827000</v>
      </c>
      <c r="G377" s="32">
        <f>G378</f>
        <v>4827000</v>
      </c>
      <c r="H377" s="32">
        <f>H378</f>
        <v>4827000</v>
      </c>
    </row>
    <row r="378" spans="1:8" s="5" customFormat="1" ht="13.5">
      <c r="A378" s="10" t="s">
        <v>398</v>
      </c>
      <c r="B378" s="13" t="s">
        <v>81</v>
      </c>
      <c r="C378" s="97"/>
      <c r="D378" s="33"/>
      <c r="E378" s="16" t="s">
        <v>77</v>
      </c>
      <c r="F378" s="125">
        <v>4827000</v>
      </c>
      <c r="G378" s="32">
        <v>4827000</v>
      </c>
      <c r="H378" s="32">
        <v>4827000</v>
      </c>
    </row>
    <row r="379" spans="1:8" s="5" customFormat="1" ht="69">
      <c r="A379" s="10" t="s">
        <v>693</v>
      </c>
      <c r="B379" s="13"/>
      <c r="C379" s="202"/>
      <c r="D379" s="33"/>
      <c r="E379" s="204" t="s">
        <v>688</v>
      </c>
      <c r="F379" s="64">
        <f>F380</f>
        <v>237253.5</v>
      </c>
      <c r="G379" s="34">
        <v>0</v>
      </c>
      <c r="H379" s="32">
        <v>0</v>
      </c>
    </row>
    <row r="380" spans="1:8" s="5" customFormat="1" ht="13.5">
      <c r="A380" s="10" t="s">
        <v>693</v>
      </c>
      <c r="B380" s="13" t="s">
        <v>81</v>
      </c>
      <c r="C380" s="202"/>
      <c r="D380" s="33"/>
      <c r="E380" s="205" t="s">
        <v>77</v>
      </c>
      <c r="F380" s="64">
        <v>237253.5</v>
      </c>
      <c r="G380" s="34">
        <v>0</v>
      </c>
      <c r="H380" s="32">
        <v>0</v>
      </c>
    </row>
    <row r="381" spans="1:8" s="5" customFormat="1" ht="82.5">
      <c r="A381" s="10" t="s">
        <v>650</v>
      </c>
      <c r="B381" s="13"/>
      <c r="C381" s="189"/>
      <c r="D381" s="33"/>
      <c r="E381" s="28" t="s">
        <v>649</v>
      </c>
      <c r="F381" s="107">
        <f>F382</f>
        <v>228500</v>
      </c>
      <c r="G381" s="32">
        <f>G382</f>
        <v>675700</v>
      </c>
      <c r="H381" s="32">
        <f>H382</f>
        <v>675700</v>
      </c>
    </row>
    <row r="382" spans="1:8" s="5" customFormat="1" ht="111" customHeight="1">
      <c r="A382" s="10" t="s">
        <v>650</v>
      </c>
      <c r="B382" s="13" t="s">
        <v>81</v>
      </c>
      <c r="C382" s="189"/>
      <c r="D382" s="33"/>
      <c r="E382" s="28" t="s">
        <v>77</v>
      </c>
      <c r="F382" s="34">
        <v>228500</v>
      </c>
      <c r="G382" s="32">
        <v>675700</v>
      </c>
      <c r="H382" s="32">
        <v>675700</v>
      </c>
    </row>
    <row r="383" spans="1:8" s="5" customFormat="1" ht="43.5" customHeight="1">
      <c r="A383" s="10" t="s">
        <v>148</v>
      </c>
      <c r="B383" s="12"/>
      <c r="C383" s="8"/>
      <c r="D383" s="8"/>
      <c r="E383" s="20" t="s">
        <v>413</v>
      </c>
      <c r="F383" s="32">
        <f>F384+F386+F388+F390+F392+F394</f>
        <v>33340527.38</v>
      </c>
      <c r="G383" s="32">
        <f>G384+G386+G388+G390+G392</f>
        <v>28286735</v>
      </c>
      <c r="H383" s="32">
        <f>H384+H386+H388+H390+H392</f>
        <v>26914270</v>
      </c>
    </row>
    <row r="384" spans="1:8" s="5" customFormat="1" ht="31.5" customHeight="1">
      <c r="A384" s="10" t="s">
        <v>273</v>
      </c>
      <c r="B384" s="12"/>
      <c r="C384" s="8"/>
      <c r="D384" s="8"/>
      <c r="E384" s="11" t="s">
        <v>147</v>
      </c>
      <c r="F384" s="32">
        <f>F385</f>
        <v>27459703.88</v>
      </c>
      <c r="G384" s="32">
        <f>G385</f>
        <v>21873962</v>
      </c>
      <c r="H384" s="32">
        <f>H385</f>
        <v>20501497</v>
      </c>
    </row>
    <row r="385" spans="1:8" s="5" customFormat="1" ht="31.5" customHeight="1">
      <c r="A385" s="10" t="s">
        <v>273</v>
      </c>
      <c r="B385" s="13" t="s">
        <v>81</v>
      </c>
      <c r="C385" s="8"/>
      <c r="D385" s="8"/>
      <c r="E385" s="11" t="s">
        <v>77</v>
      </c>
      <c r="F385" s="32">
        <v>27459703.88</v>
      </c>
      <c r="G385" s="32">
        <v>21873962</v>
      </c>
      <c r="H385" s="32">
        <v>20501497</v>
      </c>
    </row>
    <row r="386" spans="1:8" s="5" customFormat="1" ht="31.5" customHeight="1">
      <c r="A386" s="10" t="s">
        <v>275</v>
      </c>
      <c r="B386" s="13"/>
      <c r="C386" s="63"/>
      <c r="D386" s="63"/>
      <c r="E386" s="28" t="s">
        <v>357</v>
      </c>
      <c r="F386" s="32">
        <f>F387</f>
        <v>1341200</v>
      </c>
      <c r="G386" s="32">
        <f>G387</f>
        <v>1341200</v>
      </c>
      <c r="H386" s="32">
        <f>H387</f>
        <v>1341200</v>
      </c>
    </row>
    <row r="387" spans="1:8" s="5" customFormat="1" ht="50.25" customHeight="1">
      <c r="A387" s="10" t="s">
        <v>275</v>
      </c>
      <c r="B387" s="13" t="s">
        <v>81</v>
      </c>
      <c r="C387" s="63"/>
      <c r="D387" s="63"/>
      <c r="E387" s="28" t="s">
        <v>77</v>
      </c>
      <c r="F387" s="32">
        <v>1341200</v>
      </c>
      <c r="G387" s="32">
        <v>1341200</v>
      </c>
      <c r="H387" s="32">
        <v>1341200</v>
      </c>
    </row>
    <row r="388" spans="1:8" s="5" customFormat="1" ht="110.25">
      <c r="A388" s="10" t="s">
        <v>274</v>
      </c>
      <c r="B388" s="12"/>
      <c r="C388" s="8"/>
      <c r="D388" s="8"/>
      <c r="E388" s="11" t="s">
        <v>418</v>
      </c>
      <c r="F388" s="32">
        <f>F389</f>
        <v>4417223</v>
      </c>
      <c r="G388" s="32">
        <f>G389</f>
        <v>4952773</v>
      </c>
      <c r="H388" s="32">
        <f>H389</f>
        <v>4952773</v>
      </c>
    </row>
    <row r="389" spans="1:8" s="5" customFormat="1" ht="60.75" customHeight="1">
      <c r="A389" s="10" t="s">
        <v>274</v>
      </c>
      <c r="B389" s="13" t="s">
        <v>81</v>
      </c>
      <c r="C389" s="8"/>
      <c r="D389" s="8"/>
      <c r="E389" s="11" t="s">
        <v>77</v>
      </c>
      <c r="F389" s="32">
        <v>4417223</v>
      </c>
      <c r="G389" s="123">
        <v>4952773</v>
      </c>
      <c r="H389" s="32">
        <v>4952773</v>
      </c>
    </row>
    <row r="390" spans="1:8" s="5" customFormat="1" ht="41.25">
      <c r="A390" s="10" t="s">
        <v>546</v>
      </c>
      <c r="B390" s="13"/>
      <c r="C390" s="162"/>
      <c r="D390" s="162"/>
      <c r="E390" s="28" t="s">
        <v>544</v>
      </c>
      <c r="F390" s="32">
        <f>F391</f>
        <v>97800</v>
      </c>
      <c r="G390" s="123">
        <f>G391</f>
        <v>97800</v>
      </c>
      <c r="H390" s="32">
        <f>H391</f>
        <v>97800</v>
      </c>
    </row>
    <row r="391" spans="1:8" s="5" customFormat="1" ht="13.5">
      <c r="A391" s="10" t="s">
        <v>546</v>
      </c>
      <c r="B391" s="13" t="s">
        <v>81</v>
      </c>
      <c r="C391" s="162"/>
      <c r="D391" s="162"/>
      <c r="E391" s="28" t="s">
        <v>77</v>
      </c>
      <c r="F391" s="32">
        <v>97800</v>
      </c>
      <c r="G391" s="123">
        <v>97800</v>
      </c>
      <c r="H391" s="32">
        <v>97800</v>
      </c>
    </row>
    <row r="392" spans="1:8" s="5" customFormat="1" ht="37.5" customHeight="1">
      <c r="A392" s="10" t="s">
        <v>547</v>
      </c>
      <c r="B392" s="13"/>
      <c r="C392" s="162"/>
      <c r="D392" s="162"/>
      <c r="E392" s="28" t="s">
        <v>545</v>
      </c>
      <c r="F392" s="32">
        <f>F393</f>
        <v>22200</v>
      </c>
      <c r="G392" s="123">
        <f>G393</f>
        <v>21000</v>
      </c>
      <c r="H392" s="32">
        <f>H393</f>
        <v>21000</v>
      </c>
    </row>
    <row r="393" spans="1:8" s="5" customFormat="1" ht="13.5">
      <c r="A393" s="10" t="s">
        <v>547</v>
      </c>
      <c r="B393" s="13" t="s">
        <v>81</v>
      </c>
      <c r="C393" s="162"/>
      <c r="D393" s="162"/>
      <c r="E393" s="28" t="s">
        <v>77</v>
      </c>
      <c r="F393" s="32">
        <v>22200</v>
      </c>
      <c r="G393" s="123">
        <v>21000</v>
      </c>
      <c r="H393" s="32">
        <v>21000</v>
      </c>
    </row>
    <row r="394" spans="1:8" s="5" customFormat="1" ht="54.75">
      <c r="A394" s="10" t="s">
        <v>694</v>
      </c>
      <c r="B394" s="13"/>
      <c r="C394" s="202"/>
      <c r="D394" s="202"/>
      <c r="E394" s="203" t="s">
        <v>690</v>
      </c>
      <c r="F394" s="32">
        <f>F395</f>
        <v>2400.5</v>
      </c>
      <c r="G394" s="123">
        <v>0</v>
      </c>
      <c r="H394" s="32">
        <v>0</v>
      </c>
    </row>
    <row r="395" spans="1:8" s="5" customFormat="1" ht="13.5">
      <c r="A395" s="10" t="s">
        <v>694</v>
      </c>
      <c r="B395" s="13" t="s">
        <v>81</v>
      </c>
      <c r="C395" s="202"/>
      <c r="D395" s="202"/>
      <c r="E395" s="11" t="s">
        <v>77</v>
      </c>
      <c r="F395" s="32">
        <v>2400.5</v>
      </c>
      <c r="G395" s="123">
        <v>0</v>
      </c>
      <c r="H395" s="32">
        <v>0</v>
      </c>
    </row>
    <row r="396" spans="1:8" s="5" customFormat="1" ht="27">
      <c r="A396" s="26" t="s">
        <v>151</v>
      </c>
      <c r="B396" s="12"/>
      <c r="C396" s="8"/>
      <c r="D396" s="8"/>
      <c r="E396" s="21" t="s">
        <v>149</v>
      </c>
      <c r="F396" s="32">
        <f>F397+F404+F409</f>
        <v>8801542</v>
      </c>
      <c r="G396" s="32">
        <f>G397+G404+G409</f>
        <v>8282574</v>
      </c>
      <c r="H396" s="32">
        <f>H397+H404+H409</f>
        <v>8012574</v>
      </c>
    </row>
    <row r="397" spans="1:8" s="5" customFormat="1" ht="41.25">
      <c r="A397" s="26" t="s">
        <v>152</v>
      </c>
      <c r="B397" s="12"/>
      <c r="C397" s="8"/>
      <c r="D397" s="8"/>
      <c r="E397" s="20" t="s">
        <v>150</v>
      </c>
      <c r="F397" s="32">
        <f>F398+F400+F402</f>
        <v>4493196</v>
      </c>
      <c r="G397" s="32">
        <f>G398+G400</f>
        <v>4682568</v>
      </c>
      <c r="H397" s="32">
        <f>H398+H400</f>
        <v>4412568</v>
      </c>
    </row>
    <row r="398" spans="1:8" s="5" customFormat="1" ht="27">
      <c r="A398" s="26" t="s">
        <v>276</v>
      </c>
      <c r="B398" s="12"/>
      <c r="C398" s="8"/>
      <c r="D398" s="8"/>
      <c r="E398" s="104" t="s">
        <v>417</v>
      </c>
      <c r="F398" s="32">
        <f>F399</f>
        <v>4453556</v>
      </c>
      <c r="G398" s="32">
        <f>G399</f>
        <v>4643928</v>
      </c>
      <c r="H398" s="32">
        <f>H399</f>
        <v>4373928</v>
      </c>
    </row>
    <row r="399" spans="1:8" s="5" customFormat="1" ht="13.5">
      <c r="A399" s="26" t="s">
        <v>276</v>
      </c>
      <c r="B399" s="13" t="s">
        <v>81</v>
      </c>
      <c r="C399" s="8"/>
      <c r="D399" s="8"/>
      <c r="E399" s="21" t="s">
        <v>77</v>
      </c>
      <c r="F399" s="32">
        <v>4453556</v>
      </c>
      <c r="G399" s="32">
        <v>4643928</v>
      </c>
      <c r="H399" s="32">
        <v>4373928</v>
      </c>
    </row>
    <row r="400" spans="1:8" s="5" customFormat="1" ht="54.75">
      <c r="A400" s="26" t="s">
        <v>277</v>
      </c>
      <c r="B400" s="13"/>
      <c r="C400" s="63"/>
      <c r="D400" s="63"/>
      <c r="E400" s="74" t="s">
        <v>449</v>
      </c>
      <c r="F400" s="32">
        <f>F401</f>
        <v>38640</v>
      </c>
      <c r="G400" s="32">
        <f>G401</f>
        <v>38640</v>
      </c>
      <c r="H400" s="32">
        <f>H401</f>
        <v>38640</v>
      </c>
    </row>
    <row r="401" spans="1:8" s="5" customFormat="1" ht="13.5">
      <c r="A401" s="26" t="s">
        <v>277</v>
      </c>
      <c r="B401" s="13" t="s">
        <v>81</v>
      </c>
      <c r="C401" s="63"/>
      <c r="D401" s="63"/>
      <c r="E401" s="74" t="s">
        <v>77</v>
      </c>
      <c r="F401" s="32">
        <v>38640</v>
      </c>
      <c r="G401" s="32">
        <v>38640</v>
      </c>
      <c r="H401" s="32">
        <v>38640</v>
      </c>
    </row>
    <row r="402" spans="1:8" s="5" customFormat="1" ht="54.75">
      <c r="A402" s="26" t="s">
        <v>695</v>
      </c>
      <c r="B402" s="13"/>
      <c r="C402" s="202"/>
      <c r="D402" s="202"/>
      <c r="E402" s="203" t="s">
        <v>690</v>
      </c>
      <c r="F402" s="32">
        <f>F403</f>
        <v>1000</v>
      </c>
      <c r="G402" s="32">
        <v>0</v>
      </c>
      <c r="H402" s="32">
        <v>0</v>
      </c>
    </row>
    <row r="403" spans="1:8" s="5" customFormat="1" ht="13.5">
      <c r="A403" s="26" t="s">
        <v>695</v>
      </c>
      <c r="B403" s="13" t="s">
        <v>81</v>
      </c>
      <c r="C403" s="202"/>
      <c r="D403" s="202"/>
      <c r="E403" s="50" t="s">
        <v>77</v>
      </c>
      <c r="F403" s="32">
        <v>1000</v>
      </c>
      <c r="G403" s="32">
        <v>0</v>
      </c>
      <c r="H403" s="32">
        <v>0</v>
      </c>
    </row>
    <row r="404" spans="1:8" s="5" customFormat="1" ht="41.25">
      <c r="A404" s="26" t="s">
        <v>279</v>
      </c>
      <c r="B404" s="13"/>
      <c r="C404" s="63"/>
      <c r="D404" s="63"/>
      <c r="E404" s="74" t="s">
        <v>278</v>
      </c>
      <c r="F404" s="32">
        <f>F405+F407</f>
        <v>2601740</v>
      </c>
      <c r="G404" s="32">
        <f aca="true" t="shared" si="32" ref="F404:H405">G405</f>
        <v>1893400</v>
      </c>
      <c r="H404" s="32">
        <f t="shared" si="32"/>
        <v>1893400</v>
      </c>
    </row>
    <row r="405" spans="1:8" s="5" customFormat="1" ht="41.25">
      <c r="A405" s="26" t="s">
        <v>280</v>
      </c>
      <c r="B405" s="13"/>
      <c r="C405" s="63"/>
      <c r="D405" s="63"/>
      <c r="E405" s="74" t="s">
        <v>448</v>
      </c>
      <c r="F405" s="32">
        <f t="shared" si="32"/>
        <v>2505340</v>
      </c>
      <c r="G405" s="32">
        <f t="shared" si="32"/>
        <v>1893400</v>
      </c>
      <c r="H405" s="32">
        <f t="shared" si="32"/>
        <v>1893400</v>
      </c>
    </row>
    <row r="406" spans="1:8" s="5" customFormat="1" ht="13.5">
      <c r="A406" s="26" t="s">
        <v>280</v>
      </c>
      <c r="B406" s="13" t="s">
        <v>81</v>
      </c>
      <c r="C406" s="63"/>
      <c r="D406" s="63"/>
      <c r="E406" s="74" t="s">
        <v>77</v>
      </c>
      <c r="F406" s="32">
        <v>2505340</v>
      </c>
      <c r="G406" s="32">
        <v>1893400</v>
      </c>
      <c r="H406" s="32">
        <v>1893400</v>
      </c>
    </row>
    <row r="407" spans="1:8" s="5" customFormat="1" ht="69">
      <c r="A407" s="26" t="s">
        <v>696</v>
      </c>
      <c r="B407" s="141"/>
      <c r="C407" s="140"/>
      <c r="D407" s="140"/>
      <c r="E407" s="203" t="s">
        <v>688</v>
      </c>
      <c r="F407" s="32">
        <f>F408</f>
        <v>96400</v>
      </c>
      <c r="G407" s="32">
        <v>0</v>
      </c>
      <c r="H407" s="32">
        <v>0</v>
      </c>
    </row>
    <row r="408" spans="1:8" s="5" customFormat="1" ht="13.5">
      <c r="A408" s="26" t="s">
        <v>696</v>
      </c>
      <c r="B408" s="141" t="s">
        <v>81</v>
      </c>
      <c r="C408" s="140"/>
      <c r="D408" s="140"/>
      <c r="E408" s="21" t="s">
        <v>77</v>
      </c>
      <c r="F408" s="32">
        <v>96400</v>
      </c>
      <c r="G408" s="32">
        <v>0</v>
      </c>
      <c r="H408" s="32">
        <v>0</v>
      </c>
    </row>
    <row r="409" spans="1:8" s="5" customFormat="1" ht="41.25">
      <c r="A409" s="26" t="s">
        <v>512</v>
      </c>
      <c r="B409" s="141"/>
      <c r="C409" s="140"/>
      <c r="D409" s="140"/>
      <c r="E409" s="159" t="s">
        <v>514</v>
      </c>
      <c r="F409" s="32">
        <f aca="true" t="shared" si="33" ref="F409:H410">F410</f>
        <v>1706606</v>
      </c>
      <c r="G409" s="32">
        <f t="shared" si="33"/>
        <v>1706606</v>
      </c>
      <c r="H409" s="32">
        <f t="shared" si="33"/>
        <v>1706606</v>
      </c>
    </row>
    <row r="410" spans="1:8" s="5" customFormat="1" ht="41.25">
      <c r="A410" s="26" t="s">
        <v>513</v>
      </c>
      <c r="B410" s="141"/>
      <c r="C410" s="140"/>
      <c r="D410" s="140"/>
      <c r="E410" s="159" t="s">
        <v>515</v>
      </c>
      <c r="F410" s="32">
        <f t="shared" si="33"/>
        <v>1706606</v>
      </c>
      <c r="G410" s="32">
        <f t="shared" si="33"/>
        <v>1706606</v>
      </c>
      <c r="H410" s="32">
        <f t="shared" si="33"/>
        <v>1706606</v>
      </c>
    </row>
    <row r="411" spans="1:8" s="5" customFormat="1" ht="13.5">
      <c r="A411" s="26" t="s">
        <v>513</v>
      </c>
      <c r="B411" s="141" t="s">
        <v>81</v>
      </c>
      <c r="C411" s="140"/>
      <c r="D411" s="140"/>
      <c r="E411" s="159" t="s">
        <v>77</v>
      </c>
      <c r="F411" s="32">
        <v>1706606</v>
      </c>
      <c r="G411" s="32">
        <v>1706606</v>
      </c>
      <c r="H411" s="32">
        <v>1706606</v>
      </c>
    </row>
    <row r="412" spans="1:8" s="5" customFormat="1" ht="27">
      <c r="A412" s="26" t="s">
        <v>568</v>
      </c>
      <c r="B412" s="141"/>
      <c r="C412" s="140"/>
      <c r="D412" s="140"/>
      <c r="E412" s="28" t="s">
        <v>571</v>
      </c>
      <c r="F412" s="32">
        <f>F413+F424</f>
        <v>3531756</v>
      </c>
      <c r="G412" s="32">
        <v>0</v>
      </c>
      <c r="H412" s="32">
        <v>0</v>
      </c>
    </row>
    <row r="413" spans="1:8" s="5" customFormat="1" ht="41.25">
      <c r="A413" s="26" t="s">
        <v>569</v>
      </c>
      <c r="B413" s="141"/>
      <c r="C413" s="140"/>
      <c r="D413" s="140"/>
      <c r="E413" s="28" t="s">
        <v>572</v>
      </c>
      <c r="F413" s="32">
        <f>F414+F416+F418+F420+F422</f>
        <v>2031756</v>
      </c>
      <c r="G413" s="32">
        <v>0</v>
      </c>
      <c r="H413" s="32">
        <v>0</v>
      </c>
    </row>
    <row r="414" spans="1:8" s="5" customFormat="1" ht="54.75">
      <c r="A414" s="26" t="s">
        <v>570</v>
      </c>
      <c r="B414" s="141"/>
      <c r="C414" s="140"/>
      <c r="D414" s="140"/>
      <c r="E414" s="28" t="s">
        <v>573</v>
      </c>
      <c r="F414" s="32">
        <f>F415</f>
        <v>12000</v>
      </c>
      <c r="G414" s="32">
        <v>0</v>
      </c>
      <c r="H414" s="32">
        <v>0</v>
      </c>
    </row>
    <row r="415" spans="1:8" s="5" customFormat="1" ht="13.5">
      <c r="A415" s="26" t="s">
        <v>570</v>
      </c>
      <c r="B415" s="141" t="s">
        <v>81</v>
      </c>
      <c r="C415" s="140"/>
      <c r="D415" s="140"/>
      <c r="E415" s="28" t="s">
        <v>77</v>
      </c>
      <c r="F415" s="32">
        <v>12000</v>
      </c>
      <c r="G415" s="32">
        <v>0</v>
      </c>
      <c r="H415" s="32">
        <v>0</v>
      </c>
    </row>
    <row r="416" spans="1:8" s="5" customFormat="1" ht="54.75">
      <c r="A416" s="26" t="s">
        <v>625</v>
      </c>
      <c r="B416" s="141"/>
      <c r="C416" s="140"/>
      <c r="D416" s="140"/>
      <c r="E416" s="28" t="s">
        <v>626</v>
      </c>
      <c r="F416" s="32">
        <f>F417</f>
        <v>116500</v>
      </c>
      <c r="G416" s="32">
        <v>0</v>
      </c>
      <c r="H416" s="32">
        <v>0</v>
      </c>
    </row>
    <row r="417" spans="1:8" s="5" customFormat="1" ht="13.5">
      <c r="A417" s="26" t="s">
        <v>625</v>
      </c>
      <c r="B417" s="141" t="s">
        <v>81</v>
      </c>
      <c r="C417" s="140"/>
      <c r="D417" s="140"/>
      <c r="E417" s="28" t="s">
        <v>77</v>
      </c>
      <c r="F417" s="32">
        <v>116500</v>
      </c>
      <c r="G417" s="32">
        <v>0</v>
      </c>
      <c r="H417" s="32">
        <v>0</v>
      </c>
    </row>
    <row r="418" spans="1:8" s="5" customFormat="1" ht="27">
      <c r="A418" s="26" t="s">
        <v>627</v>
      </c>
      <c r="B418" s="141"/>
      <c r="C418" s="140"/>
      <c r="D418" s="140"/>
      <c r="E418" s="170" t="s">
        <v>632</v>
      </c>
      <c r="F418" s="32">
        <f>F419</f>
        <v>577849</v>
      </c>
      <c r="G418" s="32">
        <v>0</v>
      </c>
      <c r="H418" s="32">
        <v>0</v>
      </c>
    </row>
    <row r="419" spans="1:8" s="5" customFormat="1" ht="13.5">
      <c r="A419" s="26" t="s">
        <v>627</v>
      </c>
      <c r="B419" s="141" t="s">
        <v>81</v>
      </c>
      <c r="C419" s="140"/>
      <c r="D419" s="140"/>
      <c r="E419" s="28" t="s">
        <v>77</v>
      </c>
      <c r="F419" s="32">
        <v>577849</v>
      </c>
      <c r="G419" s="32">
        <v>0</v>
      </c>
      <c r="H419" s="32">
        <v>0</v>
      </c>
    </row>
    <row r="420" spans="1:8" s="5" customFormat="1" ht="27">
      <c r="A420" s="26" t="s">
        <v>628</v>
      </c>
      <c r="B420" s="141"/>
      <c r="C420" s="140"/>
      <c r="D420" s="140"/>
      <c r="E420" s="28" t="s">
        <v>630</v>
      </c>
      <c r="F420" s="32">
        <f>F421</f>
        <v>1074137</v>
      </c>
      <c r="G420" s="32">
        <v>0</v>
      </c>
      <c r="H420" s="32">
        <v>0</v>
      </c>
    </row>
    <row r="421" spans="1:8" s="5" customFormat="1" ht="30.75" customHeight="1">
      <c r="A421" s="26" t="s">
        <v>628</v>
      </c>
      <c r="B421" s="141" t="s">
        <v>81</v>
      </c>
      <c r="C421" s="140"/>
      <c r="D421" s="140"/>
      <c r="E421" s="28" t="s">
        <v>77</v>
      </c>
      <c r="F421" s="32">
        <v>1074137</v>
      </c>
      <c r="G421" s="32">
        <v>0</v>
      </c>
      <c r="H421" s="32">
        <v>0</v>
      </c>
    </row>
    <row r="422" spans="1:8" s="5" customFormat="1" ht="34.5" customHeight="1">
      <c r="A422" s="26" t="s">
        <v>629</v>
      </c>
      <c r="B422" s="141"/>
      <c r="C422" s="140"/>
      <c r="D422" s="140"/>
      <c r="E422" s="187" t="s">
        <v>631</v>
      </c>
      <c r="F422" s="32">
        <f>F423</f>
        <v>251270</v>
      </c>
      <c r="G422" s="32">
        <v>0</v>
      </c>
      <c r="H422" s="32">
        <v>0</v>
      </c>
    </row>
    <row r="423" spans="1:8" s="5" customFormat="1" ht="111.75" customHeight="1">
      <c r="A423" s="26" t="s">
        <v>629</v>
      </c>
      <c r="B423" s="141" t="s">
        <v>81</v>
      </c>
      <c r="C423" s="140"/>
      <c r="D423" s="140"/>
      <c r="E423" s="28" t="s">
        <v>77</v>
      </c>
      <c r="F423" s="32">
        <v>251270</v>
      </c>
      <c r="G423" s="32">
        <v>0</v>
      </c>
      <c r="H423" s="32">
        <v>0</v>
      </c>
    </row>
    <row r="424" spans="1:8" s="5" customFormat="1" ht="82.5">
      <c r="A424" s="26" t="s">
        <v>646</v>
      </c>
      <c r="B424" s="141"/>
      <c r="C424" s="140"/>
      <c r="D424" s="140"/>
      <c r="E424" s="28" t="s">
        <v>643</v>
      </c>
      <c r="F424" s="32">
        <f>F425+F427</f>
        <v>1500000</v>
      </c>
      <c r="G424" s="32">
        <v>0</v>
      </c>
      <c r="H424" s="32">
        <v>0</v>
      </c>
    </row>
    <row r="425" spans="1:8" s="5" customFormat="1" ht="69">
      <c r="A425" s="26" t="s">
        <v>647</v>
      </c>
      <c r="B425" s="141"/>
      <c r="C425" s="140"/>
      <c r="D425" s="140"/>
      <c r="E425" s="28" t="s">
        <v>644</v>
      </c>
      <c r="F425" s="32">
        <f>F426</f>
        <v>1485000</v>
      </c>
      <c r="G425" s="32">
        <v>0</v>
      </c>
      <c r="H425" s="32">
        <v>0</v>
      </c>
    </row>
    <row r="426" spans="1:8" s="5" customFormat="1" ht="13.5">
      <c r="A426" s="26" t="s">
        <v>647</v>
      </c>
      <c r="B426" s="141" t="s">
        <v>81</v>
      </c>
      <c r="C426" s="140"/>
      <c r="D426" s="140"/>
      <c r="E426" s="28" t="s">
        <v>77</v>
      </c>
      <c r="F426" s="32">
        <v>1485000</v>
      </c>
      <c r="G426" s="32">
        <v>0</v>
      </c>
      <c r="H426" s="32">
        <v>0</v>
      </c>
    </row>
    <row r="427" spans="1:8" s="5" customFormat="1" ht="69">
      <c r="A427" s="26" t="s">
        <v>648</v>
      </c>
      <c r="B427" s="141"/>
      <c r="C427" s="140"/>
      <c r="D427" s="140"/>
      <c r="E427" s="28" t="s">
        <v>645</v>
      </c>
      <c r="F427" s="32">
        <f>F428</f>
        <v>15000</v>
      </c>
      <c r="G427" s="32">
        <v>0</v>
      </c>
      <c r="H427" s="32">
        <v>0</v>
      </c>
    </row>
    <row r="428" spans="1:8" s="5" customFormat="1" ht="13.5">
      <c r="A428" s="26" t="s">
        <v>648</v>
      </c>
      <c r="B428" s="141" t="s">
        <v>81</v>
      </c>
      <c r="C428" s="140"/>
      <c r="D428" s="140"/>
      <c r="E428" s="28" t="s">
        <v>77</v>
      </c>
      <c r="F428" s="32">
        <v>15000</v>
      </c>
      <c r="G428" s="32">
        <v>0</v>
      </c>
      <c r="H428" s="32">
        <v>0</v>
      </c>
    </row>
    <row r="429" spans="1:8" s="5" customFormat="1" ht="45" customHeight="1">
      <c r="A429" s="10" t="s">
        <v>167</v>
      </c>
      <c r="B429" s="141"/>
      <c r="C429" s="140"/>
      <c r="D429" s="140"/>
      <c r="E429" s="35" t="s">
        <v>335</v>
      </c>
      <c r="F429" s="32">
        <f>F430+F433</f>
        <v>619261</v>
      </c>
      <c r="G429" s="32">
        <f>G430+G433</f>
        <v>549261</v>
      </c>
      <c r="H429" s="32">
        <f>H430+H433</f>
        <v>549261</v>
      </c>
    </row>
    <row r="430" spans="1:8" s="5" customFormat="1" ht="27">
      <c r="A430" s="10" t="s">
        <v>168</v>
      </c>
      <c r="B430" s="13"/>
      <c r="C430" s="31"/>
      <c r="D430" s="31"/>
      <c r="E430" s="18" t="s">
        <v>165</v>
      </c>
      <c r="F430" s="32">
        <f aca="true" t="shared" si="34" ref="F430:H431">F431</f>
        <v>157961</v>
      </c>
      <c r="G430" s="32">
        <f t="shared" si="34"/>
        <v>87961</v>
      </c>
      <c r="H430" s="32">
        <f t="shared" si="34"/>
        <v>87961</v>
      </c>
    </row>
    <row r="431" spans="1:8" s="5" customFormat="1" ht="27">
      <c r="A431" s="10" t="s">
        <v>184</v>
      </c>
      <c r="B431" s="13"/>
      <c r="C431" s="31"/>
      <c r="D431" s="31"/>
      <c r="E431" s="11" t="s">
        <v>166</v>
      </c>
      <c r="F431" s="32">
        <f t="shared" si="34"/>
        <v>157961</v>
      </c>
      <c r="G431" s="32">
        <f t="shared" si="34"/>
        <v>87961</v>
      </c>
      <c r="H431" s="32">
        <f t="shared" si="34"/>
        <v>87961</v>
      </c>
    </row>
    <row r="432" spans="1:8" s="5" customFormat="1" ht="13.5">
      <c r="A432" s="10" t="s">
        <v>184</v>
      </c>
      <c r="B432" s="13" t="s">
        <v>81</v>
      </c>
      <c r="C432" s="31"/>
      <c r="D432" s="31"/>
      <c r="E432" s="11" t="s">
        <v>77</v>
      </c>
      <c r="F432" s="32">
        <v>157961</v>
      </c>
      <c r="G432" s="32">
        <v>87961</v>
      </c>
      <c r="H432" s="32">
        <v>87961</v>
      </c>
    </row>
    <row r="433" spans="1:8" s="5" customFormat="1" ht="27">
      <c r="A433" s="10" t="s">
        <v>283</v>
      </c>
      <c r="B433" s="13"/>
      <c r="C433" s="63"/>
      <c r="D433" s="63"/>
      <c r="E433" s="76" t="s">
        <v>281</v>
      </c>
      <c r="F433" s="32">
        <f aca="true" t="shared" si="35" ref="F433:H434">F434</f>
        <v>461300</v>
      </c>
      <c r="G433" s="32">
        <f t="shared" si="35"/>
        <v>461300</v>
      </c>
      <c r="H433" s="32">
        <f t="shared" si="35"/>
        <v>461300</v>
      </c>
    </row>
    <row r="434" spans="1:8" s="5" customFormat="1" ht="27.75" customHeight="1">
      <c r="A434" s="10" t="s">
        <v>284</v>
      </c>
      <c r="B434" s="13"/>
      <c r="C434" s="63"/>
      <c r="D434" s="63"/>
      <c r="E434" s="28" t="s">
        <v>282</v>
      </c>
      <c r="F434" s="32">
        <f t="shared" si="35"/>
        <v>461300</v>
      </c>
      <c r="G434" s="32">
        <f t="shared" si="35"/>
        <v>461300</v>
      </c>
      <c r="H434" s="32">
        <f t="shared" si="35"/>
        <v>461300</v>
      </c>
    </row>
    <row r="435" spans="1:8" s="5" customFormat="1" ht="13.5">
      <c r="A435" s="10" t="s">
        <v>284</v>
      </c>
      <c r="B435" s="13" t="s">
        <v>81</v>
      </c>
      <c r="C435" s="63"/>
      <c r="D435" s="63"/>
      <c r="E435" s="28" t="s">
        <v>77</v>
      </c>
      <c r="F435" s="32">
        <v>461300</v>
      </c>
      <c r="G435" s="32">
        <v>461300</v>
      </c>
      <c r="H435" s="32">
        <v>461300</v>
      </c>
    </row>
    <row r="436" spans="1:8" s="5" customFormat="1" ht="82.5">
      <c r="A436" s="10" t="s">
        <v>171</v>
      </c>
      <c r="B436" s="13"/>
      <c r="C436" s="31"/>
      <c r="D436" s="31"/>
      <c r="E436" s="11" t="s">
        <v>169</v>
      </c>
      <c r="F436" s="32">
        <f aca="true" t="shared" si="36" ref="F436:H438">F437</f>
        <v>1026000</v>
      </c>
      <c r="G436" s="32">
        <f t="shared" si="36"/>
        <v>1026000</v>
      </c>
      <c r="H436" s="32">
        <f t="shared" si="36"/>
        <v>1026000</v>
      </c>
    </row>
    <row r="437" spans="1:8" s="5" customFormat="1" ht="82.5">
      <c r="A437" s="10" t="s">
        <v>172</v>
      </c>
      <c r="B437" s="13"/>
      <c r="C437" s="31"/>
      <c r="D437" s="31"/>
      <c r="E437" s="11" t="s">
        <v>170</v>
      </c>
      <c r="F437" s="32">
        <f t="shared" si="36"/>
        <v>1026000</v>
      </c>
      <c r="G437" s="32">
        <f t="shared" si="36"/>
        <v>1026000</v>
      </c>
      <c r="H437" s="32">
        <f t="shared" si="36"/>
        <v>1026000</v>
      </c>
    </row>
    <row r="438" spans="1:8" s="5" customFormat="1" ht="110.25">
      <c r="A438" s="10" t="s">
        <v>193</v>
      </c>
      <c r="B438" s="13"/>
      <c r="C438" s="31"/>
      <c r="D438" s="31"/>
      <c r="E438" s="11" t="s">
        <v>454</v>
      </c>
      <c r="F438" s="32">
        <f t="shared" si="36"/>
        <v>1026000</v>
      </c>
      <c r="G438" s="32">
        <f t="shared" si="36"/>
        <v>1026000</v>
      </c>
      <c r="H438" s="32">
        <f t="shared" si="36"/>
        <v>1026000</v>
      </c>
    </row>
    <row r="439" spans="1:8" s="5" customFormat="1" ht="27">
      <c r="A439" s="10" t="s">
        <v>193</v>
      </c>
      <c r="B439" s="13" t="s">
        <v>63</v>
      </c>
      <c r="C439" s="31"/>
      <c r="D439" s="31"/>
      <c r="E439" s="11" t="s">
        <v>59</v>
      </c>
      <c r="F439" s="32">
        <v>1026000</v>
      </c>
      <c r="G439" s="32">
        <v>1026000</v>
      </c>
      <c r="H439" s="32">
        <v>1026000</v>
      </c>
    </row>
    <row r="440" spans="1:8" s="5" customFormat="1" ht="13.5">
      <c r="A440" s="10" t="s">
        <v>154</v>
      </c>
      <c r="B440" s="12"/>
      <c r="C440" s="8"/>
      <c r="D440" s="8"/>
      <c r="E440" s="11" t="s">
        <v>20</v>
      </c>
      <c r="F440" s="32">
        <f>F441</f>
        <v>7376046</v>
      </c>
      <c r="G440" s="32">
        <f>G441</f>
        <v>6667657</v>
      </c>
      <c r="H440" s="32">
        <f>H441</f>
        <v>6667657</v>
      </c>
    </row>
    <row r="441" spans="1:8" s="5" customFormat="1" ht="27">
      <c r="A441" s="10" t="s">
        <v>285</v>
      </c>
      <c r="B441" s="12"/>
      <c r="C441" s="8"/>
      <c r="D441" s="8"/>
      <c r="E441" s="11" t="s">
        <v>153</v>
      </c>
      <c r="F441" s="32">
        <f>F442+F443+F444+F445</f>
        <v>7376046</v>
      </c>
      <c r="G441" s="32">
        <f>G442+G443+G444</f>
        <v>6667657</v>
      </c>
      <c r="H441" s="32">
        <f>H442+H443+H444</f>
        <v>6667657</v>
      </c>
    </row>
    <row r="442" spans="1:8" s="5" customFormat="1" ht="27">
      <c r="A442" s="10" t="s">
        <v>285</v>
      </c>
      <c r="B442" s="13" t="s">
        <v>126</v>
      </c>
      <c r="C442" s="8"/>
      <c r="D442" s="8"/>
      <c r="E442" s="11" t="s">
        <v>124</v>
      </c>
      <c r="F442" s="32">
        <v>3923119</v>
      </c>
      <c r="G442" s="32">
        <v>3541896</v>
      </c>
      <c r="H442" s="32">
        <v>3541896</v>
      </c>
    </row>
    <row r="443" spans="1:8" s="5" customFormat="1" ht="27">
      <c r="A443" s="10" t="s">
        <v>285</v>
      </c>
      <c r="B443" s="13" t="s">
        <v>12</v>
      </c>
      <c r="C443" s="90"/>
      <c r="D443" s="90"/>
      <c r="E443" s="28" t="s">
        <v>14</v>
      </c>
      <c r="F443" s="32">
        <v>2296317</v>
      </c>
      <c r="G443" s="32">
        <v>2167751</v>
      </c>
      <c r="H443" s="32">
        <v>2167751</v>
      </c>
    </row>
    <row r="444" spans="1:8" s="5" customFormat="1" ht="35.25" customHeight="1">
      <c r="A444" s="10" t="s">
        <v>285</v>
      </c>
      <c r="B444" s="13" t="s">
        <v>13</v>
      </c>
      <c r="C444" s="8"/>
      <c r="D444" s="8"/>
      <c r="E444" s="11" t="s">
        <v>15</v>
      </c>
      <c r="F444" s="32">
        <v>1153010</v>
      </c>
      <c r="G444" s="32">
        <v>958010</v>
      </c>
      <c r="H444" s="32">
        <v>958010</v>
      </c>
    </row>
    <row r="445" spans="1:8" s="5" customFormat="1" ht="36.75" customHeight="1">
      <c r="A445" s="10" t="s">
        <v>285</v>
      </c>
      <c r="B445" s="13" t="s">
        <v>25</v>
      </c>
      <c r="C445" s="202"/>
      <c r="D445" s="202"/>
      <c r="E445" s="11" t="s">
        <v>24</v>
      </c>
      <c r="F445" s="32">
        <v>3600</v>
      </c>
      <c r="G445" s="32">
        <v>0</v>
      </c>
      <c r="H445" s="32">
        <v>0</v>
      </c>
    </row>
    <row r="446" spans="1:8" s="5" customFormat="1" ht="60.75" customHeight="1">
      <c r="A446" s="40" t="s">
        <v>185</v>
      </c>
      <c r="B446" s="37"/>
      <c r="C446" s="7"/>
      <c r="D446" s="7"/>
      <c r="E446" s="43" t="s">
        <v>493</v>
      </c>
      <c r="F446" s="39">
        <f>F447</f>
        <v>2155196</v>
      </c>
      <c r="G446" s="39">
        <f aca="true" t="shared" si="37" ref="G446:H448">G447</f>
        <v>2135196</v>
      </c>
      <c r="H446" s="39">
        <f t="shared" si="37"/>
        <v>2135196</v>
      </c>
    </row>
    <row r="447" spans="1:8" s="5" customFormat="1" ht="36" customHeight="1">
      <c r="A447" s="10" t="s">
        <v>376</v>
      </c>
      <c r="B447" s="13"/>
      <c r="C447" s="63"/>
      <c r="D447" s="63"/>
      <c r="E447" s="28" t="s">
        <v>336</v>
      </c>
      <c r="F447" s="32">
        <f>F448</f>
        <v>2155196</v>
      </c>
      <c r="G447" s="32">
        <f t="shared" si="37"/>
        <v>2135196</v>
      </c>
      <c r="H447" s="32">
        <f t="shared" si="37"/>
        <v>2135196</v>
      </c>
    </row>
    <row r="448" spans="1:8" s="5" customFormat="1" ht="152.25" customHeight="1">
      <c r="A448" s="10" t="s">
        <v>377</v>
      </c>
      <c r="B448" s="13"/>
      <c r="C448" s="63"/>
      <c r="D448" s="63"/>
      <c r="E448" s="77" t="s">
        <v>286</v>
      </c>
      <c r="F448" s="32">
        <f>F449</f>
        <v>2155196</v>
      </c>
      <c r="G448" s="32">
        <f t="shared" si="37"/>
        <v>2135196</v>
      </c>
      <c r="H448" s="32">
        <f t="shared" si="37"/>
        <v>2135196</v>
      </c>
    </row>
    <row r="449" spans="1:8" s="5" customFormat="1" ht="69.75" customHeight="1">
      <c r="A449" s="10" t="s">
        <v>378</v>
      </c>
      <c r="B449" s="13"/>
      <c r="C449" s="63"/>
      <c r="D449" s="63"/>
      <c r="E449" s="28" t="s">
        <v>287</v>
      </c>
      <c r="F449" s="32">
        <f>F450+F451</f>
        <v>2155196</v>
      </c>
      <c r="G449" s="32">
        <f>G450+G451</f>
        <v>2135196</v>
      </c>
      <c r="H449" s="32">
        <f>H450+H451</f>
        <v>2135196</v>
      </c>
    </row>
    <row r="450" spans="1:8" s="5" customFormat="1" ht="33" customHeight="1">
      <c r="A450" s="10" t="s">
        <v>378</v>
      </c>
      <c r="B450" s="13" t="s">
        <v>126</v>
      </c>
      <c r="C450" s="63"/>
      <c r="D450" s="63"/>
      <c r="E450" s="28" t="s">
        <v>124</v>
      </c>
      <c r="F450" s="32">
        <v>2045196</v>
      </c>
      <c r="G450" s="32">
        <v>2045196</v>
      </c>
      <c r="H450" s="32">
        <v>2045196</v>
      </c>
    </row>
    <row r="451" spans="1:8" s="5" customFormat="1" ht="23.25" customHeight="1">
      <c r="A451" s="10" t="s">
        <v>378</v>
      </c>
      <c r="B451" s="13" t="s">
        <v>13</v>
      </c>
      <c r="C451" s="63"/>
      <c r="D451" s="63"/>
      <c r="E451" s="28" t="s">
        <v>15</v>
      </c>
      <c r="F451" s="32">
        <v>110000</v>
      </c>
      <c r="G451" s="32">
        <v>90000</v>
      </c>
      <c r="H451" s="32">
        <v>90000</v>
      </c>
    </row>
    <row r="452" spans="1:8" s="5" customFormat="1" ht="33.75" customHeight="1">
      <c r="A452" s="40" t="s">
        <v>288</v>
      </c>
      <c r="B452" s="37"/>
      <c r="C452" s="7"/>
      <c r="D452" s="7"/>
      <c r="E452" s="131" t="s">
        <v>494</v>
      </c>
      <c r="F452" s="39">
        <f>F453+F483+F540+F546</f>
        <v>114727829.24000001</v>
      </c>
      <c r="G452" s="39">
        <f>G453+G483</f>
        <v>21649000</v>
      </c>
      <c r="H452" s="39">
        <f>H453+H483</f>
        <v>14541200</v>
      </c>
    </row>
    <row r="453" spans="1:8" s="5" customFormat="1" ht="23.25" customHeight="1">
      <c r="A453" s="10" t="s">
        <v>289</v>
      </c>
      <c r="B453" s="13"/>
      <c r="C453" s="63"/>
      <c r="D453" s="33"/>
      <c r="E453" s="51" t="s">
        <v>290</v>
      </c>
      <c r="F453" s="34">
        <f>F454+F469+F479</f>
        <v>8981227.5</v>
      </c>
      <c r="G453" s="34">
        <f>G454+G469+G479</f>
        <v>6872100</v>
      </c>
      <c r="H453" s="34">
        <f>H454+H469+H479</f>
        <v>3872100</v>
      </c>
    </row>
    <row r="454" spans="1:8" s="5" customFormat="1" ht="126.75" customHeight="1">
      <c r="A454" s="10" t="s">
        <v>379</v>
      </c>
      <c r="B454" s="13"/>
      <c r="C454" s="63"/>
      <c r="D454" s="63"/>
      <c r="E454" s="79" t="s">
        <v>291</v>
      </c>
      <c r="F454" s="32">
        <f>F455+F457+F460+F462+F464+F466</f>
        <v>7382955.069999999</v>
      </c>
      <c r="G454" s="32">
        <f>G455+G457+G462+G464+G466</f>
        <v>5380000</v>
      </c>
      <c r="H454" s="32">
        <f>H455+H457+H462+H464+H466</f>
        <v>2380000</v>
      </c>
    </row>
    <row r="455" spans="1:8" s="5" customFormat="1" ht="89.25" customHeight="1">
      <c r="A455" s="10" t="s">
        <v>380</v>
      </c>
      <c r="B455" s="13"/>
      <c r="C455" s="63"/>
      <c r="D455" s="63"/>
      <c r="E455" s="28" t="s">
        <v>354</v>
      </c>
      <c r="F455" s="32">
        <f>F456</f>
        <v>418404.79</v>
      </c>
      <c r="G455" s="32">
        <f>G456</f>
        <v>500000</v>
      </c>
      <c r="H455" s="32">
        <f>H456</f>
        <v>500000</v>
      </c>
    </row>
    <row r="456" spans="1:8" s="5" customFormat="1" ht="27.75" customHeight="1">
      <c r="A456" s="10" t="s">
        <v>380</v>
      </c>
      <c r="B456" s="13" t="s">
        <v>13</v>
      </c>
      <c r="C456" s="63"/>
      <c r="D456" s="63"/>
      <c r="E456" s="28" t="s">
        <v>186</v>
      </c>
      <c r="F456" s="32">
        <v>418404.79</v>
      </c>
      <c r="G456" s="32">
        <v>500000</v>
      </c>
      <c r="H456" s="32">
        <v>500000</v>
      </c>
    </row>
    <row r="457" spans="1:8" s="5" customFormat="1" ht="78.75" customHeight="1">
      <c r="A457" s="10" t="s">
        <v>381</v>
      </c>
      <c r="B457" s="13"/>
      <c r="C457" s="63"/>
      <c r="D457" s="63"/>
      <c r="E457" s="28" t="s">
        <v>292</v>
      </c>
      <c r="F457" s="32">
        <f>F458+F459</f>
        <v>598392.4</v>
      </c>
      <c r="G457" s="32">
        <f>G459</f>
        <v>500000</v>
      </c>
      <c r="H457" s="32">
        <f>H459</f>
        <v>500000</v>
      </c>
    </row>
    <row r="458" spans="1:8" s="5" customFormat="1" ht="36.75" customHeight="1">
      <c r="A458" s="10" t="s">
        <v>381</v>
      </c>
      <c r="B458" s="13" t="s">
        <v>13</v>
      </c>
      <c r="C458" s="164"/>
      <c r="D458" s="164"/>
      <c r="E458" s="28" t="s">
        <v>186</v>
      </c>
      <c r="F458" s="32">
        <v>135850</v>
      </c>
      <c r="G458" s="32">
        <v>0</v>
      </c>
      <c r="H458" s="32">
        <v>0</v>
      </c>
    </row>
    <row r="459" spans="1:8" s="5" customFormat="1" ht="99.75" customHeight="1">
      <c r="A459" s="10" t="s">
        <v>381</v>
      </c>
      <c r="B459" s="13" t="s">
        <v>163</v>
      </c>
      <c r="C459" s="63"/>
      <c r="D459" s="63"/>
      <c r="E459" s="28" t="s">
        <v>160</v>
      </c>
      <c r="F459" s="32">
        <v>462542.4</v>
      </c>
      <c r="G459" s="32">
        <v>500000</v>
      </c>
      <c r="H459" s="32">
        <v>500000</v>
      </c>
    </row>
    <row r="460" spans="1:8" s="5" customFormat="1" ht="75" customHeight="1">
      <c r="A460" s="10" t="s">
        <v>652</v>
      </c>
      <c r="B460" s="13"/>
      <c r="C460" s="189"/>
      <c r="D460" s="189"/>
      <c r="E460" s="94" t="s">
        <v>651</v>
      </c>
      <c r="F460" s="32">
        <f>F461</f>
        <v>0</v>
      </c>
      <c r="G460" s="32">
        <v>0</v>
      </c>
      <c r="H460" s="32">
        <v>0</v>
      </c>
    </row>
    <row r="461" spans="1:8" s="5" customFormat="1" ht="41.25">
      <c r="A461" s="10" t="s">
        <v>652</v>
      </c>
      <c r="B461" s="13" t="s">
        <v>13</v>
      </c>
      <c r="C461" s="189"/>
      <c r="D461" s="189"/>
      <c r="E461" s="29" t="s">
        <v>186</v>
      </c>
      <c r="F461" s="32">
        <v>0</v>
      </c>
      <c r="G461" s="32">
        <v>0</v>
      </c>
      <c r="H461" s="32">
        <v>0</v>
      </c>
    </row>
    <row r="462" spans="1:8" s="5" customFormat="1" ht="13.5">
      <c r="A462" s="10" t="s">
        <v>437</v>
      </c>
      <c r="B462" s="13"/>
      <c r="C462" s="108"/>
      <c r="D462" s="108"/>
      <c r="E462" s="28" t="s">
        <v>438</v>
      </c>
      <c r="F462" s="32">
        <f>F463</f>
        <v>4037574.07</v>
      </c>
      <c r="G462" s="32">
        <f>G463</f>
        <v>1000000</v>
      </c>
      <c r="H462" s="32">
        <f>H463</f>
        <v>1000000</v>
      </c>
    </row>
    <row r="463" spans="1:8" s="5" customFormat="1" ht="83.25" customHeight="1">
      <c r="A463" s="10" t="s">
        <v>437</v>
      </c>
      <c r="B463" s="13" t="s">
        <v>13</v>
      </c>
      <c r="C463" s="108"/>
      <c r="D463" s="108"/>
      <c r="E463" s="28" t="s">
        <v>15</v>
      </c>
      <c r="F463" s="32">
        <v>4037574.07</v>
      </c>
      <c r="G463" s="32">
        <v>1000000</v>
      </c>
      <c r="H463" s="32">
        <v>1000000</v>
      </c>
    </row>
    <row r="464" spans="1:8" s="5" customFormat="1" ht="41.25">
      <c r="A464" s="10" t="s">
        <v>467</v>
      </c>
      <c r="B464" s="13"/>
      <c r="C464" s="124"/>
      <c r="D464" s="124"/>
      <c r="E464" s="51" t="s">
        <v>468</v>
      </c>
      <c r="F464" s="32">
        <f>F465</f>
        <v>236753.81</v>
      </c>
      <c r="G464" s="32">
        <f>G465</f>
        <v>380000</v>
      </c>
      <c r="H464" s="32">
        <f>H465</f>
        <v>380000</v>
      </c>
    </row>
    <row r="465" spans="1:8" s="5" customFormat="1" ht="41.25">
      <c r="A465" s="10" t="s">
        <v>467</v>
      </c>
      <c r="B465" s="13" t="s">
        <v>13</v>
      </c>
      <c r="C465" s="124"/>
      <c r="D465" s="124"/>
      <c r="E465" s="29" t="s">
        <v>186</v>
      </c>
      <c r="F465" s="32">
        <v>236753.81</v>
      </c>
      <c r="G465" s="32">
        <v>380000</v>
      </c>
      <c r="H465" s="32">
        <v>380000</v>
      </c>
    </row>
    <row r="466" spans="1:8" s="5" customFormat="1" ht="90" customHeight="1">
      <c r="A466" s="10" t="s">
        <v>474</v>
      </c>
      <c r="B466" s="13"/>
      <c r="C466" s="136"/>
      <c r="D466" s="136"/>
      <c r="E466" s="51" t="s">
        <v>473</v>
      </c>
      <c r="F466" s="32">
        <f>F467+F468</f>
        <v>2091830</v>
      </c>
      <c r="G466" s="32">
        <f>G467+G468</f>
        <v>3000000</v>
      </c>
      <c r="H466" s="32">
        <v>0</v>
      </c>
    </row>
    <row r="467" spans="1:8" s="5" customFormat="1" ht="41.25">
      <c r="A467" s="10" t="s">
        <v>474</v>
      </c>
      <c r="B467" s="13" t="s">
        <v>13</v>
      </c>
      <c r="C467" s="136"/>
      <c r="D467" s="136"/>
      <c r="E467" s="51" t="s">
        <v>186</v>
      </c>
      <c r="F467" s="32">
        <v>58830</v>
      </c>
      <c r="G467" s="32">
        <v>70000</v>
      </c>
      <c r="H467" s="32">
        <v>0</v>
      </c>
    </row>
    <row r="468" spans="1:8" s="5" customFormat="1" ht="13.5">
      <c r="A468" s="10" t="s">
        <v>474</v>
      </c>
      <c r="B468" s="13" t="s">
        <v>163</v>
      </c>
      <c r="C468" s="136"/>
      <c r="D468" s="136"/>
      <c r="E468" s="51" t="s">
        <v>160</v>
      </c>
      <c r="F468" s="32">
        <v>2033000</v>
      </c>
      <c r="G468" s="32">
        <v>2930000</v>
      </c>
      <c r="H468" s="32">
        <v>0</v>
      </c>
    </row>
    <row r="469" spans="1:8" s="5" customFormat="1" ht="69">
      <c r="A469" s="10" t="s">
        <v>382</v>
      </c>
      <c r="B469" s="13"/>
      <c r="C469" s="63"/>
      <c r="D469" s="63"/>
      <c r="E469" s="28" t="s">
        <v>196</v>
      </c>
      <c r="F469" s="32">
        <f>F470+F472+F475+F477</f>
        <v>876271.43</v>
      </c>
      <c r="G469" s="32">
        <f>G470+G475</f>
        <v>692100</v>
      </c>
      <c r="H469" s="32">
        <f>H470+H475</f>
        <v>692100</v>
      </c>
    </row>
    <row r="470" spans="1:8" s="5" customFormat="1" ht="66" customHeight="1">
      <c r="A470" s="10" t="s">
        <v>383</v>
      </c>
      <c r="B470" s="13"/>
      <c r="C470" s="63"/>
      <c r="D470" s="63"/>
      <c r="E470" s="78" t="s">
        <v>337</v>
      </c>
      <c r="F470" s="32">
        <f>F471</f>
        <v>218046.15</v>
      </c>
      <c r="G470" s="32">
        <f>G471</f>
        <v>577100</v>
      </c>
      <c r="H470" s="32">
        <f>H471</f>
        <v>577100</v>
      </c>
    </row>
    <row r="471" spans="1:8" s="5" customFormat="1" ht="41.25">
      <c r="A471" s="10" t="s">
        <v>383</v>
      </c>
      <c r="B471" s="13" t="s">
        <v>13</v>
      </c>
      <c r="C471" s="63"/>
      <c r="D471" s="63"/>
      <c r="E471" s="29" t="s">
        <v>186</v>
      </c>
      <c r="F471" s="32">
        <v>218046.15</v>
      </c>
      <c r="G471" s="32">
        <v>577100</v>
      </c>
      <c r="H471" s="32">
        <v>577100</v>
      </c>
    </row>
    <row r="472" spans="1:8" s="5" customFormat="1" ht="54.75">
      <c r="A472" s="10" t="s">
        <v>574</v>
      </c>
      <c r="B472" s="13"/>
      <c r="C472" s="164"/>
      <c r="D472" s="33"/>
      <c r="E472" s="51" t="s">
        <v>575</v>
      </c>
      <c r="F472" s="34">
        <f>F473+F474</f>
        <v>643225.28</v>
      </c>
      <c r="G472" s="32">
        <v>0</v>
      </c>
      <c r="H472" s="32">
        <v>0</v>
      </c>
    </row>
    <row r="473" spans="1:8" s="5" customFormat="1" ht="19.5" customHeight="1">
      <c r="A473" s="10" t="s">
        <v>574</v>
      </c>
      <c r="B473" s="13" t="s">
        <v>13</v>
      </c>
      <c r="C473" s="164"/>
      <c r="D473" s="33"/>
      <c r="E473" s="29" t="s">
        <v>186</v>
      </c>
      <c r="F473" s="34">
        <v>589701.49</v>
      </c>
      <c r="G473" s="32">
        <v>0</v>
      </c>
      <c r="H473" s="32">
        <v>0</v>
      </c>
    </row>
    <row r="474" spans="1:8" s="5" customFormat="1" ht="19.5" customHeight="1">
      <c r="A474" s="10" t="s">
        <v>574</v>
      </c>
      <c r="B474" s="13" t="s">
        <v>465</v>
      </c>
      <c r="C474" s="202"/>
      <c r="D474" s="33"/>
      <c r="E474" s="51" t="s">
        <v>466</v>
      </c>
      <c r="F474" s="34">
        <v>53523.79</v>
      </c>
      <c r="G474" s="32">
        <v>0</v>
      </c>
      <c r="H474" s="32">
        <v>0</v>
      </c>
    </row>
    <row r="475" spans="1:8" s="5" customFormat="1" ht="64.5" customHeight="1">
      <c r="A475" s="10" t="s">
        <v>384</v>
      </c>
      <c r="B475" s="13"/>
      <c r="C475" s="91"/>
      <c r="D475" s="33"/>
      <c r="E475" s="51" t="s">
        <v>369</v>
      </c>
      <c r="F475" s="34">
        <f>F476</f>
        <v>0</v>
      </c>
      <c r="G475" s="32">
        <f>G476</f>
        <v>115000</v>
      </c>
      <c r="H475" s="32">
        <f>H476</f>
        <v>115000</v>
      </c>
    </row>
    <row r="476" spans="1:8" s="5" customFormat="1" ht="124.5" customHeight="1">
      <c r="A476" s="10" t="s">
        <v>384</v>
      </c>
      <c r="B476" s="13" t="s">
        <v>13</v>
      </c>
      <c r="C476" s="91"/>
      <c r="D476" s="33"/>
      <c r="E476" s="51" t="s">
        <v>186</v>
      </c>
      <c r="F476" s="34">
        <v>0</v>
      </c>
      <c r="G476" s="32">
        <v>115000</v>
      </c>
      <c r="H476" s="32">
        <v>115000</v>
      </c>
    </row>
    <row r="477" spans="1:8" s="5" customFormat="1" ht="27">
      <c r="A477" s="10" t="s">
        <v>561</v>
      </c>
      <c r="B477" s="13"/>
      <c r="C477" s="164"/>
      <c r="D477" s="33"/>
      <c r="E477" s="170" t="s">
        <v>562</v>
      </c>
      <c r="F477" s="34">
        <f>F478</f>
        <v>15000</v>
      </c>
      <c r="G477" s="34">
        <v>0</v>
      </c>
      <c r="H477" s="34">
        <v>0</v>
      </c>
    </row>
    <row r="478" spans="1:8" s="5" customFormat="1" ht="41.25">
      <c r="A478" s="10" t="s">
        <v>561</v>
      </c>
      <c r="B478" s="13" t="s">
        <v>13</v>
      </c>
      <c r="C478" s="164"/>
      <c r="D478" s="33"/>
      <c r="E478" s="28" t="s">
        <v>186</v>
      </c>
      <c r="F478" s="34">
        <v>15000</v>
      </c>
      <c r="G478" s="34">
        <v>0</v>
      </c>
      <c r="H478" s="34">
        <v>0</v>
      </c>
    </row>
    <row r="479" spans="1:8" s="5" customFormat="1" ht="27">
      <c r="A479" s="10" t="s">
        <v>427</v>
      </c>
      <c r="B479" s="13"/>
      <c r="C479" s="105"/>
      <c r="D479" s="33"/>
      <c r="E479" s="51" t="s">
        <v>428</v>
      </c>
      <c r="F479" s="34">
        <f aca="true" t="shared" si="38" ref="F479:H480">F480</f>
        <v>722001</v>
      </c>
      <c r="G479" s="34">
        <f t="shared" si="38"/>
        <v>800000</v>
      </c>
      <c r="H479" s="34">
        <f t="shared" si="38"/>
        <v>800000</v>
      </c>
    </row>
    <row r="480" spans="1:8" s="5" customFormat="1" ht="13.5">
      <c r="A480" s="10" t="s">
        <v>429</v>
      </c>
      <c r="B480" s="13"/>
      <c r="C480" s="106"/>
      <c r="D480" s="33"/>
      <c r="E480" s="94" t="s">
        <v>430</v>
      </c>
      <c r="F480" s="64">
        <f t="shared" si="38"/>
        <v>722001</v>
      </c>
      <c r="G480" s="64">
        <f t="shared" si="38"/>
        <v>800000</v>
      </c>
      <c r="H480" s="64">
        <f t="shared" si="38"/>
        <v>800000</v>
      </c>
    </row>
    <row r="481" spans="1:8" s="5" customFormat="1" ht="78.75" customHeight="1">
      <c r="A481" s="10" t="s">
        <v>429</v>
      </c>
      <c r="B481" s="13" t="s">
        <v>13</v>
      </c>
      <c r="C481" s="106"/>
      <c r="D481" s="33"/>
      <c r="E481" s="51" t="s">
        <v>186</v>
      </c>
      <c r="F481" s="107">
        <v>722001</v>
      </c>
      <c r="G481" s="32">
        <v>800000</v>
      </c>
      <c r="H481" s="32">
        <v>800000</v>
      </c>
    </row>
    <row r="482" spans="1:8" s="5" customFormat="1" ht="112.5" customHeight="1">
      <c r="A482" s="10" t="s">
        <v>429</v>
      </c>
      <c r="B482" s="13" t="s">
        <v>465</v>
      </c>
      <c r="C482" s="124"/>
      <c r="D482" s="33"/>
      <c r="E482" s="51" t="s">
        <v>466</v>
      </c>
      <c r="F482" s="107"/>
      <c r="G482" s="34"/>
      <c r="H482" s="34"/>
    </row>
    <row r="483" spans="1:8" s="5" customFormat="1" ht="41.25">
      <c r="A483" s="10" t="s">
        <v>385</v>
      </c>
      <c r="B483" s="13"/>
      <c r="C483" s="63"/>
      <c r="D483" s="33"/>
      <c r="E483" s="81" t="s">
        <v>338</v>
      </c>
      <c r="F483" s="34">
        <f>F484+F511</f>
        <v>98667635.23</v>
      </c>
      <c r="G483" s="34">
        <f>G484+G511</f>
        <v>14776900</v>
      </c>
      <c r="H483" s="34">
        <f>H484+H511</f>
        <v>10669100</v>
      </c>
    </row>
    <row r="484" spans="1:8" s="5" customFormat="1" ht="27">
      <c r="A484" s="10" t="s">
        <v>386</v>
      </c>
      <c r="B484" s="13"/>
      <c r="C484" s="63"/>
      <c r="D484" s="33"/>
      <c r="E484" s="80" t="s">
        <v>293</v>
      </c>
      <c r="F484" s="34">
        <f>F485+F487+F489+F491+F493+F495+F498+F500+F502+F505+F507+F509</f>
        <v>90462979.18</v>
      </c>
      <c r="G484" s="34">
        <f>G485+G487+G489+G491+G493+G495+G498+G509</f>
        <v>14776900</v>
      </c>
      <c r="H484" s="34">
        <f>H485+H487+H489+H491+H493+H495+H498+H505+H507+H509</f>
        <v>10669100</v>
      </c>
    </row>
    <row r="485" spans="1:8" s="5" customFormat="1" ht="13.5">
      <c r="A485" s="10" t="s">
        <v>387</v>
      </c>
      <c r="B485" s="13"/>
      <c r="C485" s="63"/>
      <c r="D485" s="33"/>
      <c r="E485" s="28" t="s">
        <v>294</v>
      </c>
      <c r="F485" s="34">
        <f>F486</f>
        <v>5600000</v>
      </c>
      <c r="G485" s="32">
        <f>G486</f>
        <v>4040000</v>
      </c>
      <c r="H485" s="32">
        <f>H486</f>
        <v>4040000</v>
      </c>
    </row>
    <row r="486" spans="1:8" s="5" customFormat="1" ht="41.25">
      <c r="A486" s="10" t="s">
        <v>387</v>
      </c>
      <c r="B486" s="13" t="s">
        <v>13</v>
      </c>
      <c r="C486" s="63"/>
      <c r="D486" s="33"/>
      <c r="E486" s="28" t="s">
        <v>15</v>
      </c>
      <c r="F486" s="34">
        <v>5600000</v>
      </c>
      <c r="G486" s="32">
        <v>4040000</v>
      </c>
      <c r="H486" s="32">
        <v>4040000</v>
      </c>
    </row>
    <row r="487" spans="1:8" s="5" customFormat="1" ht="69">
      <c r="A487" s="10" t="s">
        <v>388</v>
      </c>
      <c r="B487" s="13"/>
      <c r="C487" s="63"/>
      <c r="D487" s="33"/>
      <c r="E487" s="99" t="s">
        <v>399</v>
      </c>
      <c r="F487" s="34">
        <f>F488</f>
        <v>2715000</v>
      </c>
      <c r="G487" s="32">
        <f>G488</f>
        <v>1980000</v>
      </c>
      <c r="H487" s="32">
        <f>H488</f>
        <v>1980000</v>
      </c>
    </row>
    <row r="488" spans="1:8" s="5" customFormat="1" ht="41.25">
      <c r="A488" s="10" t="s">
        <v>388</v>
      </c>
      <c r="B488" s="13" t="s">
        <v>13</v>
      </c>
      <c r="C488" s="63"/>
      <c r="D488" s="33"/>
      <c r="E488" s="28" t="s">
        <v>15</v>
      </c>
      <c r="F488" s="34">
        <v>2715000</v>
      </c>
      <c r="G488" s="32">
        <v>1980000</v>
      </c>
      <c r="H488" s="32">
        <v>1980000</v>
      </c>
    </row>
    <row r="489" spans="1:8" s="5" customFormat="1" ht="68.25" customHeight="1">
      <c r="A489" s="10" t="s">
        <v>389</v>
      </c>
      <c r="B489" s="13"/>
      <c r="C489" s="85"/>
      <c r="D489" s="33"/>
      <c r="E489" s="28" t="s">
        <v>295</v>
      </c>
      <c r="F489" s="34">
        <f>F490</f>
        <v>43234.1</v>
      </c>
      <c r="G489" s="32">
        <f>G490</f>
        <v>200000</v>
      </c>
      <c r="H489" s="32">
        <f>H490</f>
        <v>200000</v>
      </c>
    </row>
    <row r="490" spans="1:8" s="5" customFormat="1" ht="68.25" customHeight="1">
      <c r="A490" s="10" t="s">
        <v>389</v>
      </c>
      <c r="B490" s="13" t="s">
        <v>13</v>
      </c>
      <c r="C490" s="85"/>
      <c r="D490" s="33"/>
      <c r="E490" s="28" t="s">
        <v>15</v>
      </c>
      <c r="F490" s="34">
        <v>43234.1</v>
      </c>
      <c r="G490" s="32">
        <v>200000</v>
      </c>
      <c r="H490" s="32">
        <v>200000</v>
      </c>
    </row>
    <row r="491" spans="1:8" s="5" customFormat="1" ht="51.75" customHeight="1">
      <c r="A491" s="10" t="s">
        <v>390</v>
      </c>
      <c r="B491" s="13"/>
      <c r="C491" s="63"/>
      <c r="D491" s="33"/>
      <c r="E491" s="28" t="s">
        <v>400</v>
      </c>
      <c r="F491" s="34">
        <f>F492</f>
        <v>0</v>
      </c>
      <c r="G491" s="32">
        <f>G492</f>
        <v>40000</v>
      </c>
      <c r="H491" s="32">
        <f>H492</f>
        <v>40000</v>
      </c>
    </row>
    <row r="492" spans="1:8" s="5" customFormat="1" ht="41.25">
      <c r="A492" s="10" t="s">
        <v>390</v>
      </c>
      <c r="B492" s="13" t="s">
        <v>13</v>
      </c>
      <c r="C492" s="63"/>
      <c r="D492" s="33"/>
      <c r="E492" s="28" t="s">
        <v>15</v>
      </c>
      <c r="F492" s="34">
        <v>0</v>
      </c>
      <c r="G492" s="32">
        <v>40000</v>
      </c>
      <c r="H492" s="100">
        <v>40000</v>
      </c>
    </row>
    <row r="493" spans="1:8" s="5" customFormat="1" ht="72" customHeight="1">
      <c r="A493" s="10" t="s">
        <v>391</v>
      </c>
      <c r="B493" s="13"/>
      <c r="C493" s="63"/>
      <c r="D493" s="33"/>
      <c r="E493" s="28" t="s">
        <v>401</v>
      </c>
      <c r="F493" s="34">
        <f>F494</f>
        <v>150000</v>
      </c>
      <c r="G493" s="32">
        <f>G494</f>
        <v>150000</v>
      </c>
      <c r="H493" s="32">
        <f>H494</f>
        <v>150000</v>
      </c>
    </row>
    <row r="494" spans="1:8" s="5" customFormat="1" ht="65.25" customHeight="1">
      <c r="A494" s="10" t="s">
        <v>391</v>
      </c>
      <c r="B494" s="13" t="s">
        <v>13</v>
      </c>
      <c r="C494" s="63"/>
      <c r="D494" s="33"/>
      <c r="E494" s="28" t="s">
        <v>15</v>
      </c>
      <c r="F494" s="34">
        <v>150000</v>
      </c>
      <c r="G494" s="32">
        <v>150000</v>
      </c>
      <c r="H494" s="32">
        <v>150000</v>
      </c>
    </row>
    <row r="495" spans="1:8" s="5" customFormat="1" ht="13.5">
      <c r="A495" s="10" t="s">
        <v>402</v>
      </c>
      <c r="B495" s="13"/>
      <c r="C495" s="63"/>
      <c r="D495" s="63"/>
      <c r="E495" s="28" t="s">
        <v>296</v>
      </c>
      <c r="F495" s="32">
        <f>F496+F497</f>
        <v>4145193.79</v>
      </c>
      <c r="G495" s="32">
        <f>G496</f>
        <v>4159100</v>
      </c>
      <c r="H495" s="32">
        <f>H496</f>
        <v>4159100</v>
      </c>
    </row>
    <row r="496" spans="1:8" s="5" customFormat="1" ht="41.25">
      <c r="A496" s="10" t="s">
        <v>402</v>
      </c>
      <c r="B496" s="13" t="s">
        <v>13</v>
      </c>
      <c r="C496" s="63"/>
      <c r="D496" s="63"/>
      <c r="E496" s="28" t="s">
        <v>15</v>
      </c>
      <c r="F496" s="32">
        <v>3858523.79</v>
      </c>
      <c r="G496" s="32">
        <v>4159100</v>
      </c>
      <c r="H496" s="32">
        <v>4159100</v>
      </c>
    </row>
    <row r="497" spans="1:8" s="5" customFormat="1" ht="13.5">
      <c r="A497" s="10" t="s">
        <v>402</v>
      </c>
      <c r="B497" s="13" t="s">
        <v>163</v>
      </c>
      <c r="C497" s="197"/>
      <c r="D497" s="197"/>
      <c r="E497" s="28" t="s">
        <v>160</v>
      </c>
      <c r="F497" s="32">
        <v>286670</v>
      </c>
      <c r="G497" s="32">
        <v>0</v>
      </c>
      <c r="H497" s="32">
        <v>0</v>
      </c>
    </row>
    <row r="498" spans="1:8" s="5" customFormat="1" ht="27">
      <c r="A498" s="30" t="s">
        <v>403</v>
      </c>
      <c r="B498" s="13"/>
      <c r="C498" s="63"/>
      <c r="D498" s="63"/>
      <c r="E498" s="28" t="s">
        <v>373</v>
      </c>
      <c r="F498" s="32">
        <f>F499</f>
        <v>60616</v>
      </c>
      <c r="G498" s="32">
        <f>G499</f>
        <v>100000</v>
      </c>
      <c r="H498" s="32">
        <f>H499</f>
        <v>100000</v>
      </c>
    </row>
    <row r="499" spans="1:8" s="5" customFormat="1" ht="41.25">
      <c r="A499" s="30" t="s">
        <v>403</v>
      </c>
      <c r="B499" s="13" t="s">
        <v>13</v>
      </c>
      <c r="C499" s="63"/>
      <c r="D499" s="63"/>
      <c r="E499" s="28" t="s">
        <v>15</v>
      </c>
      <c r="F499" s="32">
        <v>60616</v>
      </c>
      <c r="G499" s="32">
        <v>100000</v>
      </c>
      <c r="H499" s="32">
        <v>100000</v>
      </c>
    </row>
    <row r="500" spans="1:8" s="5" customFormat="1" ht="81.75" customHeight="1">
      <c r="A500" s="30" t="s">
        <v>576</v>
      </c>
      <c r="B500" s="13"/>
      <c r="C500" s="164"/>
      <c r="D500" s="164"/>
      <c r="E500" s="28" t="s">
        <v>577</v>
      </c>
      <c r="F500" s="32">
        <f>F501</f>
        <v>0</v>
      </c>
      <c r="G500" s="32">
        <v>0</v>
      </c>
      <c r="H500" s="32">
        <v>0</v>
      </c>
    </row>
    <row r="501" spans="1:8" s="5" customFormat="1" ht="97.5" customHeight="1">
      <c r="A501" s="30" t="s">
        <v>576</v>
      </c>
      <c r="B501" s="13" t="s">
        <v>13</v>
      </c>
      <c r="C501" s="164"/>
      <c r="D501" s="164"/>
      <c r="E501" s="28" t="s">
        <v>15</v>
      </c>
      <c r="F501" s="32">
        <v>0</v>
      </c>
      <c r="G501" s="32">
        <v>0</v>
      </c>
      <c r="H501" s="32">
        <v>0</v>
      </c>
    </row>
    <row r="502" spans="1:8" s="5" customFormat="1" ht="27">
      <c r="A502" s="30" t="s">
        <v>680</v>
      </c>
      <c r="B502" s="13"/>
      <c r="C502" s="193"/>
      <c r="D502" s="193"/>
      <c r="E502" s="28" t="s">
        <v>681</v>
      </c>
      <c r="F502" s="32">
        <f>F503+F504</f>
        <v>233175.28999999998</v>
      </c>
      <c r="G502" s="32">
        <v>0</v>
      </c>
      <c r="H502" s="32">
        <v>0</v>
      </c>
    </row>
    <row r="503" spans="1:8" s="5" customFormat="1" ht="41.25">
      <c r="A503" s="30" t="s">
        <v>680</v>
      </c>
      <c r="B503" s="13" t="s">
        <v>13</v>
      </c>
      <c r="C503" s="193"/>
      <c r="D503" s="193"/>
      <c r="E503" s="28" t="s">
        <v>15</v>
      </c>
      <c r="F503" s="32">
        <v>214942.9</v>
      </c>
      <c r="G503" s="32">
        <v>0</v>
      </c>
      <c r="H503" s="32">
        <v>0</v>
      </c>
    </row>
    <row r="504" spans="1:8" s="5" customFormat="1" ht="13.5">
      <c r="A504" s="30" t="s">
        <v>680</v>
      </c>
      <c r="B504" s="13" t="s">
        <v>465</v>
      </c>
      <c r="C504" s="193"/>
      <c r="D504" s="193"/>
      <c r="E504" s="28" t="s">
        <v>466</v>
      </c>
      <c r="F504" s="32">
        <v>18232.39</v>
      </c>
      <c r="G504" s="32">
        <v>0</v>
      </c>
      <c r="H504" s="32">
        <v>0</v>
      </c>
    </row>
    <row r="505" spans="1:8" s="5" customFormat="1" ht="69">
      <c r="A505" s="30" t="s">
        <v>516</v>
      </c>
      <c r="B505" s="13"/>
      <c r="C505" s="124"/>
      <c r="D505" s="124"/>
      <c r="E505" s="28" t="s">
        <v>517</v>
      </c>
      <c r="F505" s="32">
        <f>F506</f>
        <v>70000000</v>
      </c>
      <c r="G505" s="32">
        <f>G506</f>
        <v>0</v>
      </c>
      <c r="H505" s="32">
        <f>H506</f>
        <v>0</v>
      </c>
    </row>
    <row r="506" spans="1:8" s="5" customFormat="1" ht="13.5">
      <c r="A506" s="30" t="s">
        <v>516</v>
      </c>
      <c r="B506" s="13" t="s">
        <v>81</v>
      </c>
      <c r="C506" s="149"/>
      <c r="D506" s="149"/>
      <c r="E506" s="28" t="s">
        <v>77</v>
      </c>
      <c r="F506" s="32">
        <v>70000000</v>
      </c>
      <c r="G506" s="32">
        <v>0</v>
      </c>
      <c r="H506" s="32">
        <v>0</v>
      </c>
    </row>
    <row r="507" spans="1:8" s="5" customFormat="1" ht="41.25">
      <c r="A507" s="30" t="s">
        <v>518</v>
      </c>
      <c r="B507" s="13"/>
      <c r="C507" s="132"/>
      <c r="D507" s="132"/>
      <c r="E507" s="28" t="s">
        <v>519</v>
      </c>
      <c r="F507" s="32">
        <f>F508</f>
        <v>1000000</v>
      </c>
      <c r="G507" s="32">
        <v>0</v>
      </c>
      <c r="H507" s="32">
        <v>0</v>
      </c>
    </row>
    <row r="508" spans="1:8" s="5" customFormat="1" ht="113.25" customHeight="1">
      <c r="A508" s="30" t="s">
        <v>518</v>
      </c>
      <c r="B508" s="13" t="s">
        <v>13</v>
      </c>
      <c r="C508" s="132"/>
      <c r="D508" s="132"/>
      <c r="E508" s="28" t="s">
        <v>15</v>
      </c>
      <c r="F508" s="32">
        <v>1000000</v>
      </c>
      <c r="G508" s="32">
        <v>0</v>
      </c>
      <c r="H508" s="32">
        <v>0</v>
      </c>
    </row>
    <row r="509" spans="1:8" s="5" customFormat="1" ht="27">
      <c r="A509" s="10" t="s">
        <v>392</v>
      </c>
      <c r="B509" s="13"/>
      <c r="C509" s="63"/>
      <c r="D509" s="63"/>
      <c r="E509" s="28" t="s">
        <v>297</v>
      </c>
      <c r="F509" s="32">
        <f>F510</f>
        <v>6515760</v>
      </c>
      <c r="G509" s="32">
        <f>G510</f>
        <v>4107800</v>
      </c>
      <c r="H509" s="32">
        <v>0</v>
      </c>
    </row>
    <row r="510" spans="1:8" s="5" customFormat="1" ht="41.25">
      <c r="A510" s="10" t="s">
        <v>392</v>
      </c>
      <c r="B510" s="13" t="s">
        <v>13</v>
      </c>
      <c r="C510" s="63"/>
      <c r="D510" s="63"/>
      <c r="E510" s="28" t="s">
        <v>15</v>
      </c>
      <c r="F510" s="32">
        <v>6515760</v>
      </c>
      <c r="G510" s="32">
        <v>4107800</v>
      </c>
      <c r="H510" s="32">
        <v>0</v>
      </c>
    </row>
    <row r="511" spans="1:8" s="5" customFormat="1" ht="27">
      <c r="A511" s="10" t="s">
        <v>393</v>
      </c>
      <c r="B511" s="13"/>
      <c r="C511" s="63"/>
      <c r="D511" s="63"/>
      <c r="E511" s="83" t="s">
        <v>298</v>
      </c>
      <c r="F511" s="32">
        <f>F512+F514+F516+F518+F520+F522+F524+F526+F528+F530+F532+F534+F536+F538</f>
        <v>8204656.05</v>
      </c>
      <c r="G511" s="32">
        <v>0</v>
      </c>
      <c r="H511" s="32">
        <v>0</v>
      </c>
    </row>
    <row r="512" spans="1:8" s="5" customFormat="1" ht="76.5" customHeight="1">
      <c r="A512" s="10" t="s">
        <v>520</v>
      </c>
      <c r="B512" s="13"/>
      <c r="C512" s="101"/>
      <c r="D512" s="101"/>
      <c r="E512" s="28" t="s">
        <v>526</v>
      </c>
      <c r="F512" s="32">
        <f>F513</f>
        <v>66425.36</v>
      </c>
      <c r="G512" s="32">
        <v>0</v>
      </c>
      <c r="H512" s="32">
        <v>0</v>
      </c>
    </row>
    <row r="513" spans="1:8" s="5" customFormat="1" ht="13.5">
      <c r="A513" s="10" t="s">
        <v>520</v>
      </c>
      <c r="B513" s="13" t="s">
        <v>163</v>
      </c>
      <c r="C513" s="4"/>
      <c r="D513" s="48"/>
      <c r="E513" s="28" t="s">
        <v>160</v>
      </c>
      <c r="F513" s="32">
        <v>66425.36</v>
      </c>
      <c r="G513" s="32">
        <v>0</v>
      </c>
      <c r="H513" s="32">
        <v>0</v>
      </c>
    </row>
    <row r="514" spans="1:8" s="5" customFormat="1" ht="66.75" customHeight="1">
      <c r="A514" s="30" t="s">
        <v>521</v>
      </c>
      <c r="B514" s="13"/>
      <c r="C514" s="4"/>
      <c r="D514" s="48"/>
      <c r="E514" s="160" t="s">
        <v>527</v>
      </c>
      <c r="F514" s="34">
        <f>F515</f>
        <v>185094.28</v>
      </c>
      <c r="G514" s="96">
        <v>0</v>
      </c>
      <c r="H514" s="64">
        <v>0</v>
      </c>
    </row>
    <row r="515" spans="1:8" s="5" customFormat="1" ht="37.5" customHeight="1">
      <c r="A515" s="30" t="s">
        <v>521</v>
      </c>
      <c r="B515" s="13" t="s">
        <v>163</v>
      </c>
      <c r="C515" s="4"/>
      <c r="D515" s="48"/>
      <c r="E515" s="28" t="s">
        <v>160</v>
      </c>
      <c r="F515" s="34">
        <v>185094.28</v>
      </c>
      <c r="G515" s="96">
        <v>0</v>
      </c>
      <c r="H515" s="64">
        <v>0</v>
      </c>
    </row>
    <row r="516" spans="1:8" s="5" customFormat="1" ht="110.25">
      <c r="A516" s="30" t="s">
        <v>522</v>
      </c>
      <c r="B516" s="13"/>
      <c r="C516" s="4"/>
      <c r="D516" s="48"/>
      <c r="E516" s="156" t="s">
        <v>528</v>
      </c>
      <c r="F516" s="34">
        <f>F517</f>
        <v>71629</v>
      </c>
      <c r="G516" s="96">
        <v>0</v>
      </c>
      <c r="H516" s="64">
        <v>0</v>
      </c>
    </row>
    <row r="517" spans="1:8" s="5" customFormat="1" ht="13.5">
      <c r="A517" s="30" t="s">
        <v>522</v>
      </c>
      <c r="B517" s="13" t="s">
        <v>163</v>
      </c>
      <c r="C517" s="4"/>
      <c r="D517" s="48"/>
      <c r="E517" s="28" t="s">
        <v>160</v>
      </c>
      <c r="F517" s="34">
        <v>71629</v>
      </c>
      <c r="G517" s="96">
        <v>0</v>
      </c>
      <c r="H517" s="64">
        <v>0</v>
      </c>
    </row>
    <row r="518" spans="1:8" s="5" customFormat="1" ht="110.25">
      <c r="A518" s="30" t="s">
        <v>523</v>
      </c>
      <c r="B518" s="13"/>
      <c r="C518" s="4"/>
      <c r="D518" s="48"/>
      <c r="E518" s="156" t="s">
        <v>529</v>
      </c>
      <c r="F518" s="34">
        <f>F519</f>
        <v>35189.55</v>
      </c>
      <c r="G518" s="96">
        <v>0</v>
      </c>
      <c r="H518" s="64">
        <v>0</v>
      </c>
    </row>
    <row r="519" spans="1:8" s="49" customFormat="1" ht="13.5">
      <c r="A519" s="30" t="s">
        <v>523</v>
      </c>
      <c r="B519" s="13" t="s">
        <v>163</v>
      </c>
      <c r="C519" s="4"/>
      <c r="D519" s="48"/>
      <c r="E519" s="28" t="s">
        <v>160</v>
      </c>
      <c r="F519" s="34">
        <v>35189.55</v>
      </c>
      <c r="G519" s="96">
        <v>0</v>
      </c>
      <c r="H519" s="64">
        <v>0</v>
      </c>
    </row>
    <row r="520" spans="1:8" s="49" customFormat="1" ht="123.75">
      <c r="A520" s="30" t="s">
        <v>524</v>
      </c>
      <c r="B520" s="13"/>
      <c r="C520" s="4"/>
      <c r="D520" s="48"/>
      <c r="E520" s="156" t="s">
        <v>530</v>
      </c>
      <c r="F520" s="34">
        <f>F521</f>
        <v>24893.41</v>
      </c>
      <c r="G520" s="96">
        <v>0</v>
      </c>
      <c r="H520" s="64">
        <v>0</v>
      </c>
    </row>
    <row r="521" spans="1:8" s="49" customFormat="1" ht="13.5">
      <c r="A521" s="30" t="s">
        <v>524</v>
      </c>
      <c r="B521" s="13" t="s">
        <v>163</v>
      </c>
      <c r="C521" s="4"/>
      <c r="D521" s="48"/>
      <c r="E521" s="28" t="s">
        <v>160</v>
      </c>
      <c r="F521" s="34">
        <v>24893.41</v>
      </c>
      <c r="G521" s="96">
        <v>0</v>
      </c>
      <c r="H521" s="64">
        <v>0</v>
      </c>
    </row>
    <row r="522" spans="1:8" s="5" customFormat="1" ht="96">
      <c r="A522" s="30" t="s">
        <v>525</v>
      </c>
      <c r="B522" s="13"/>
      <c r="C522" s="4"/>
      <c r="D522" s="48"/>
      <c r="E522" s="156" t="s">
        <v>531</v>
      </c>
      <c r="F522" s="34">
        <f>F523</f>
        <v>452153.49</v>
      </c>
      <c r="G522" s="96">
        <v>0</v>
      </c>
      <c r="H522" s="64">
        <v>0</v>
      </c>
    </row>
    <row r="523" spans="1:8" s="5" customFormat="1" ht="13.5">
      <c r="A523" s="30" t="s">
        <v>525</v>
      </c>
      <c r="B523" s="13" t="s">
        <v>163</v>
      </c>
      <c r="C523" s="4"/>
      <c r="D523" s="48"/>
      <c r="E523" s="28" t="s">
        <v>160</v>
      </c>
      <c r="F523" s="125">
        <v>452153.49</v>
      </c>
      <c r="G523" s="166">
        <v>0</v>
      </c>
      <c r="H523" s="172">
        <v>0</v>
      </c>
    </row>
    <row r="524" spans="1:8" s="5" customFormat="1" ht="82.5">
      <c r="A524" s="30" t="s">
        <v>578</v>
      </c>
      <c r="B524" s="13"/>
      <c r="C524" s="4"/>
      <c r="D524" s="48"/>
      <c r="E524" s="156" t="s">
        <v>585</v>
      </c>
      <c r="F524" s="64">
        <f>F525</f>
        <v>60000</v>
      </c>
      <c r="G524" s="64">
        <v>0</v>
      </c>
      <c r="H524" s="64">
        <v>0</v>
      </c>
    </row>
    <row r="525" spans="1:8" s="5" customFormat="1" ht="13.5">
      <c r="A525" s="30" t="s">
        <v>578</v>
      </c>
      <c r="B525" s="13" t="s">
        <v>163</v>
      </c>
      <c r="C525" s="4"/>
      <c r="D525" s="48"/>
      <c r="E525" s="29" t="s">
        <v>160</v>
      </c>
      <c r="F525" s="64">
        <v>60000</v>
      </c>
      <c r="G525" s="64">
        <v>0</v>
      </c>
      <c r="H525" s="64">
        <v>0</v>
      </c>
    </row>
    <row r="526" spans="1:8" s="5" customFormat="1" ht="69">
      <c r="A526" s="30" t="s">
        <v>579</v>
      </c>
      <c r="B526" s="13"/>
      <c r="C526" s="4"/>
      <c r="D526" s="48"/>
      <c r="E526" s="28" t="s">
        <v>588</v>
      </c>
      <c r="F526" s="64">
        <f>F527</f>
        <v>1268631.85</v>
      </c>
      <c r="G526" s="64">
        <v>0</v>
      </c>
      <c r="H526" s="64">
        <v>0</v>
      </c>
    </row>
    <row r="527" spans="1:8" s="5" customFormat="1" ht="13.5">
      <c r="A527" s="30" t="s">
        <v>579</v>
      </c>
      <c r="B527" s="13" t="s">
        <v>163</v>
      </c>
      <c r="C527" s="4"/>
      <c r="D527" s="48"/>
      <c r="E527" s="28" t="s">
        <v>160</v>
      </c>
      <c r="F527" s="64">
        <v>1268631.85</v>
      </c>
      <c r="G527" s="64">
        <v>0</v>
      </c>
      <c r="H527" s="64">
        <v>0</v>
      </c>
    </row>
    <row r="528" spans="1:8" s="5" customFormat="1" ht="96">
      <c r="A528" s="30" t="s">
        <v>580</v>
      </c>
      <c r="B528" s="13"/>
      <c r="C528" s="4"/>
      <c r="D528" s="48"/>
      <c r="E528" s="156" t="s">
        <v>587</v>
      </c>
      <c r="F528" s="64">
        <f>F529</f>
        <v>1142130.56</v>
      </c>
      <c r="G528" s="64">
        <v>0</v>
      </c>
      <c r="H528" s="64">
        <v>0</v>
      </c>
    </row>
    <row r="529" spans="1:8" s="5" customFormat="1" ht="13.5">
      <c r="A529" s="30" t="s">
        <v>580</v>
      </c>
      <c r="B529" s="13" t="s">
        <v>163</v>
      </c>
      <c r="C529" s="4"/>
      <c r="D529" s="48"/>
      <c r="E529" s="28" t="s">
        <v>160</v>
      </c>
      <c r="F529" s="64">
        <v>1142130.56</v>
      </c>
      <c r="G529" s="64">
        <v>0</v>
      </c>
      <c r="H529" s="64">
        <v>0</v>
      </c>
    </row>
    <row r="530" spans="1:8" s="5" customFormat="1" ht="82.5">
      <c r="A530" s="30" t="s">
        <v>581</v>
      </c>
      <c r="B530" s="13"/>
      <c r="C530" s="4"/>
      <c r="D530" s="48"/>
      <c r="E530" s="156" t="s">
        <v>586</v>
      </c>
      <c r="F530" s="64">
        <f>F531</f>
        <v>672344.43</v>
      </c>
      <c r="G530" s="64">
        <v>0</v>
      </c>
      <c r="H530" s="64">
        <v>0</v>
      </c>
    </row>
    <row r="531" spans="1:8" s="5" customFormat="1" ht="13.5">
      <c r="A531" s="30" t="s">
        <v>581</v>
      </c>
      <c r="B531" s="13" t="s">
        <v>163</v>
      </c>
      <c r="C531" s="4"/>
      <c r="D531" s="48"/>
      <c r="E531" s="28" t="s">
        <v>160</v>
      </c>
      <c r="F531" s="64">
        <v>672344.43</v>
      </c>
      <c r="G531" s="64">
        <v>0</v>
      </c>
      <c r="H531" s="64">
        <v>0</v>
      </c>
    </row>
    <row r="532" spans="1:8" s="5" customFormat="1" ht="96">
      <c r="A532" s="30" t="s">
        <v>582</v>
      </c>
      <c r="B532" s="13"/>
      <c r="C532" s="4"/>
      <c r="D532" s="48"/>
      <c r="E532" s="156" t="s">
        <v>589</v>
      </c>
      <c r="F532" s="64">
        <f>F533</f>
        <v>522244.91</v>
      </c>
      <c r="G532" s="64">
        <v>0</v>
      </c>
      <c r="H532" s="64">
        <v>0</v>
      </c>
    </row>
    <row r="533" spans="1:8" s="5" customFormat="1" ht="65.25" customHeight="1">
      <c r="A533" s="30" t="s">
        <v>582</v>
      </c>
      <c r="B533" s="13" t="s">
        <v>163</v>
      </c>
      <c r="C533" s="4"/>
      <c r="D533" s="48"/>
      <c r="E533" s="28" t="s">
        <v>160</v>
      </c>
      <c r="F533" s="64">
        <v>522244.91</v>
      </c>
      <c r="G533" s="64">
        <v>0</v>
      </c>
      <c r="H533" s="64">
        <v>0</v>
      </c>
    </row>
    <row r="534" spans="1:8" s="5" customFormat="1" ht="69">
      <c r="A534" s="30" t="s">
        <v>583</v>
      </c>
      <c r="B534" s="13"/>
      <c r="C534" s="4"/>
      <c r="D534" s="48"/>
      <c r="E534" s="178" t="s">
        <v>590</v>
      </c>
      <c r="F534" s="64">
        <f>F535</f>
        <v>1500000</v>
      </c>
      <c r="G534" s="64">
        <v>0</v>
      </c>
      <c r="H534" s="64">
        <v>0</v>
      </c>
    </row>
    <row r="535" spans="1:8" s="5" customFormat="1" ht="80.25" customHeight="1">
      <c r="A535" s="30" t="s">
        <v>583</v>
      </c>
      <c r="B535" s="13" t="s">
        <v>163</v>
      </c>
      <c r="C535" s="4"/>
      <c r="D535" s="48"/>
      <c r="E535" s="29" t="s">
        <v>160</v>
      </c>
      <c r="F535" s="64">
        <v>1500000</v>
      </c>
      <c r="G535" s="64">
        <v>0</v>
      </c>
      <c r="H535" s="64">
        <v>0</v>
      </c>
    </row>
    <row r="536" spans="1:8" s="5" customFormat="1" ht="54.75">
      <c r="A536" s="30" t="s">
        <v>654</v>
      </c>
      <c r="B536" s="13"/>
      <c r="C536" s="4"/>
      <c r="D536" s="48"/>
      <c r="E536" s="94" t="s">
        <v>653</v>
      </c>
      <c r="F536" s="64">
        <f>F537</f>
        <v>1168919.04</v>
      </c>
      <c r="G536" s="64">
        <v>0</v>
      </c>
      <c r="H536" s="64">
        <v>0</v>
      </c>
    </row>
    <row r="537" spans="1:8" s="5" customFormat="1" ht="13.5">
      <c r="A537" s="30" t="s">
        <v>654</v>
      </c>
      <c r="B537" s="13" t="s">
        <v>163</v>
      </c>
      <c r="C537" s="4"/>
      <c r="D537" s="48"/>
      <c r="E537" s="28" t="s">
        <v>160</v>
      </c>
      <c r="F537" s="64">
        <v>1168919.04</v>
      </c>
      <c r="G537" s="64">
        <v>0</v>
      </c>
      <c r="H537" s="64">
        <v>0</v>
      </c>
    </row>
    <row r="538" spans="1:8" s="5" customFormat="1" ht="33.75" customHeight="1">
      <c r="A538" s="30" t="s">
        <v>584</v>
      </c>
      <c r="B538" s="13"/>
      <c r="C538" s="4"/>
      <c r="D538" s="48"/>
      <c r="E538" s="156" t="s">
        <v>591</v>
      </c>
      <c r="F538" s="64">
        <f>F539</f>
        <v>1035000.17</v>
      </c>
      <c r="G538" s="64">
        <v>0</v>
      </c>
      <c r="H538" s="64">
        <v>0</v>
      </c>
    </row>
    <row r="539" spans="1:8" s="5" customFormat="1" ht="33.75" customHeight="1">
      <c r="A539" s="176" t="s">
        <v>584</v>
      </c>
      <c r="B539" s="175"/>
      <c r="C539" s="174"/>
      <c r="D539" s="173"/>
      <c r="E539" s="179" t="s">
        <v>160</v>
      </c>
      <c r="F539" s="172">
        <v>1035000.17</v>
      </c>
      <c r="G539" s="172">
        <v>0</v>
      </c>
      <c r="H539" s="172">
        <v>0</v>
      </c>
    </row>
    <row r="540" spans="1:8" s="5" customFormat="1" ht="33.75" customHeight="1">
      <c r="A540" s="177" t="s">
        <v>592</v>
      </c>
      <c r="B540" s="139"/>
      <c r="C540" s="168"/>
      <c r="D540" s="168"/>
      <c r="E540" s="181" t="s">
        <v>603</v>
      </c>
      <c r="F540" s="64">
        <f>F541</f>
        <v>4040000</v>
      </c>
      <c r="G540" s="64">
        <v>0</v>
      </c>
      <c r="H540" s="64">
        <v>0</v>
      </c>
    </row>
    <row r="541" spans="1:8" s="5" customFormat="1" ht="121.5" customHeight="1">
      <c r="A541" s="177" t="s">
        <v>593</v>
      </c>
      <c r="B541" s="139"/>
      <c r="C541" s="168"/>
      <c r="D541" s="168"/>
      <c r="E541" s="181" t="s">
        <v>604</v>
      </c>
      <c r="F541" s="64">
        <f>F542+F544</f>
        <v>4040000</v>
      </c>
      <c r="G541" s="64">
        <v>0</v>
      </c>
      <c r="H541" s="64">
        <v>0</v>
      </c>
    </row>
    <row r="542" spans="1:8" s="5" customFormat="1" ht="81" customHeight="1">
      <c r="A542" s="177" t="s">
        <v>594</v>
      </c>
      <c r="B542" s="139"/>
      <c r="C542" s="168"/>
      <c r="D542" s="168"/>
      <c r="E542" s="181" t="s">
        <v>605</v>
      </c>
      <c r="F542" s="64">
        <f>F543</f>
        <v>40000</v>
      </c>
      <c r="G542" s="64">
        <v>0</v>
      </c>
      <c r="H542" s="64">
        <v>0</v>
      </c>
    </row>
    <row r="543" spans="1:8" s="5" customFormat="1" ht="41.25">
      <c r="A543" s="177" t="s">
        <v>594</v>
      </c>
      <c r="B543" s="185" t="s">
        <v>13</v>
      </c>
      <c r="C543" s="186"/>
      <c r="D543" s="186"/>
      <c r="E543" s="29" t="s">
        <v>15</v>
      </c>
      <c r="F543" s="64">
        <v>40000</v>
      </c>
      <c r="G543" s="64">
        <v>0</v>
      </c>
      <c r="H543" s="64">
        <v>0</v>
      </c>
    </row>
    <row r="544" spans="1:8" s="5" customFormat="1" ht="82.5">
      <c r="A544" s="177" t="s">
        <v>633</v>
      </c>
      <c r="B544" s="139"/>
      <c r="C544" s="168"/>
      <c r="D544" s="168"/>
      <c r="E544" s="51" t="s">
        <v>634</v>
      </c>
      <c r="F544" s="64">
        <f>F545</f>
        <v>4000000</v>
      </c>
      <c r="G544" s="64">
        <v>0</v>
      </c>
      <c r="H544" s="64">
        <v>0</v>
      </c>
    </row>
    <row r="545" spans="1:8" s="5" customFormat="1" ht="41.25">
      <c r="A545" s="177" t="s">
        <v>633</v>
      </c>
      <c r="B545" s="185" t="s">
        <v>13</v>
      </c>
      <c r="C545" s="186"/>
      <c r="D545" s="186"/>
      <c r="E545" s="29" t="s">
        <v>15</v>
      </c>
      <c r="F545" s="64">
        <v>4000000</v>
      </c>
      <c r="G545" s="64">
        <v>0</v>
      </c>
      <c r="H545" s="64">
        <v>0</v>
      </c>
    </row>
    <row r="546" spans="1:8" s="5" customFormat="1" ht="41.25">
      <c r="A546" s="177" t="s">
        <v>595</v>
      </c>
      <c r="B546" s="139"/>
      <c r="C546" s="168"/>
      <c r="D546" s="168"/>
      <c r="E546" s="180" t="s">
        <v>599</v>
      </c>
      <c r="F546" s="64">
        <f>F547</f>
        <v>3038966.51</v>
      </c>
      <c r="G546" s="64">
        <v>0</v>
      </c>
      <c r="H546" s="64">
        <v>0</v>
      </c>
    </row>
    <row r="547" spans="1:8" s="5" customFormat="1" ht="27">
      <c r="A547" s="177" t="s">
        <v>596</v>
      </c>
      <c r="B547" s="139"/>
      <c r="C547" s="168"/>
      <c r="D547" s="168"/>
      <c r="E547" s="180" t="s">
        <v>600</v>
      </c>
      <c r="F547" s="64">
        <f>F548+F550</f>
        <v>3038966.51</v>
      </c>
      <c r="G547" s="64">
        <v>0</v>
      </c>
      <c r="H547" s="64">
        <v>0</v>
      </c>
    </row>
    <row r="548" spans="1:8" s="5" customFormat="1" ht="54.75">
      <c r="A548" s="177" t="s">
        <v>597</v>
      </c>
      <c r="B548" s="139"/>
      <c r="C548" s="168"/>
      <c r="D548" s="168"/>
      <c r="E548" s="181" t="s">
        <v>601</v>
      </c>
      <c r="F548" s="64">
        <f>F549</f>
        <v>745036.51</v>
      </c>
      <c r="G548" s="64">
        <v>0</v>
      </c>
      <c r="H548" s="64">
        <v>0</v>
      </c>
    </row>
    <row r="549" spans="1:8" s="5" customFormat="1" ht="13.5">
      <c r="A549" s="177" t="s">
        <v>597</v>
      </c>
      <c r="B549" s="139" t="s">
        <v>163</v>
      </c>
      <c r="C549" s="168"/>
      <c r="D549" s="168"/>
      <c r="E549" s="188" t="s">
        <v>160</v>
      </c>
      <c r="F549" s="64">
        <v>745036.51</v>
      </c>
      <c r="G549" s="64">
        <v>0</v>
      </c>
      <c r="H549" s="64">
        <v>0</v>
      </c>
    </row>
    <row r="550" spans="1:8" s="5" customFormat="1" ht="54.75">
      <c r="A550" s="177" t="s">
        <v>598</v>
      </c>
      <c r="B550" s="139"/>
      <c r="C550" s="168"/>
      <c r="D550" s="168"/>
      <c r="E550" s="180" t="s">
        <v>602</v>
      </c>
      <c r="F550" s="64">
        <f>F551</f>
        <v>2293930</v>
      </c>
      <c r="G550" s="64">
        <v>0</v>
      </c>
      <c r="H550" s="64">
        <v>0</v>
      </c>
    </row>
    <row r="551" spans="1:8" s="5" customFormat="1" ht="13.5">
      <c r="A551" s="177" t="s">
        <v>598</v>
      </c>
      <c r="B551" s="139" t="s">
        <v>163</v>
      </c>
      <c r="C551" s="168"/>
      <c r="D551" s="168"/>
      <c r="E551" s="188" t="s">
        <v>160</v>
      </c>
      <c r="F551" s="64">
        <v>2293930</v>
      </c>
      <c r="G551" s="64">
        <v>0</v>
      </c>
      <c r="H551" s="64">
        <v>0</v>
      </c>
    </row>
    <row r="552" spans="1:8" s="5" customFormat="1" ht="29.25" customHeight="1">
      <c r="A552" s="169" t="s">
        <v>155</v>
      </c>
      <c r="B552" s="144"/>
      <c r="C552" s="145"/>
      <c r="D552" s="145"/>
      <c r="E552" s="165" t="s">
        <v>339</v>
      </c>
      <c r="F552" s="147">
        <f>F553+F556++F560+F564</f>
        <v>3217021</v>
      </c>
      <c r="G552" s="147">
        <f>G553+G562+G564</f>
        <v>1752621</v>
      </c>
      <c r="H552" s="147">
        <f>H553+H562+H564</f>
        <v>1752621</v>
      </c>
    </row>
    <row r="553" spans="1:8" s="5" customFormat="1" ht="108.75" customHeight="1">
      <c r="A553" s="30" t="s">
        <v>300</v>
      </c>
      <c r="B553" s="12"/>
      <c r="C553" s="136"/>
      <c r="D553" s="136"/>
      <c r="E553" s="28" t="s">
        <v>156</v>
      </c>
      <c r="F553" s="71">
        <f>F554+F555</f>
        <v>500000</v>
      </c>
      <c r="G553" s="71">
        <f>G554</f>
        <v>300000</v>
      </c>
      <c r="H553" s="71">
        <f>H554</f>
        <v>300000</v>
      </c>
    </row>
    <row r="554" spans="1:8" s="5" customFormat="1" ht="29.25" customHeight="1">
      <c r="A554" s="82" t="s">
        <v>300</v>
      </c>
      <c r="B554" s="58" t="s">
        <v>158</v>
      </c>
      <c r="C554" s="59"/>
      <c r="D554" s="59"/>
      <c r="E554" s="60" t="s">
        <v>157</v>
      </c>
      <c r="F554" s="61">
        <v>135000</v>
      </c>
      <c r="G554" s="61">
        <v>300000</v>
      </c>
      <c r="H554" s="61">
        <v>300000</v>
      </c>
    </row>
    <row r="555" spans="1:8" s="5" customFormat="1" ht="127.5" customHeight="1">
      <c r="A555" s="82" t="s">
        <v>300</v>
      </c>
      <c r="B555" s="175" t="s">
        <v>63</v>
      </c>
      <c r="C555" s="137"/>
      <c r="D555" s="137"/>
      <c r="E555" s="29" t="s">
        <v>59</v>
      </c>
      <c r="F555" s="93">
        <v>365000</v>
      </c>
      <c r="G555" s="93">
        <v>0</v>
      </c>
      <c r="H555" s="93">
        <v>0</v>
      </c>
    </row>
    <row r="556" spans="1:8" s="5" customFormat="1" ht="29.25" customHeight="1">
      <c r="A556" s="176" t="s">
        <v>635</v>
      </c>
      <c r="B556" s="175"/>
      <c r="C556" s="137"/>
      <c r="D556" s="137"/>
      <c r="E556" s="28" t="s">
        <v>636</v>
      </c>
      <c r="F556" s="93">
        <f>F557</f>
        <v>676600</v>
      </c>
      <c r="G556" s="93">
        <v>0</v>
      </c>
      <c r="H556" s="93">
        <v>0</v>
      </c>
    </row>
    <row r="557" spans="1:8" s="5" customFormat="1" ht="133.5" customHeight="1">
      <c r="A557" s="176" t="s">
        <v>637</v>
      </c>
      <c r="B557" s="175"/>
      <c r="C557" s="137"/>
      <c r="D557" s="137"/>
      <c r="E557" s="28" t="s">
        <v>638</v>
      </c>
      <c r="F557" s="93">
        <f>F558+F559</f>
        <v>676600</v>
      </c>
      <c r="G557" s="93">
        <v>0</v>
      </c>
      <c r="H557" s="93">
        <v>0</v>
      </c>
    </row>
    <row r="558" spans="1:8" s="5" customFormat="1" ht="29.25" customHeight="1">
      <c r="A558" s="176" t="s">
        <v>637</v>
      </c>
      <c r="B558" s="13" t="s">
        <v>13</v>
      </c>
      <c r="C558" s="184"/>
      <c r="D558" s="184"/>
      <c r="E558" s="28" t="s">
        <v>15</v>
      </c>
      <c r="F558" s="93">
        <v>20000</v>
      </c>
      <c r="G558" s="93">
        <v>0</v>
      </c>
      <c r="H558" s="93">
        <v>0</v>
      </c>
    </row>
    <row r="559" spans="1:8" s="5" customFormat="1" ht="120.75" customHeight="1">
      <c r="A559" s="176" t="s">
        <v>637</v>
      </c>
      <c r="B559" s="175" t="s">
        <v>81</v>
      </c>
      <c r="C559" s="137"/>
      <c r="D559" s="137"/>
      <c r="E559" s="29" t="s">
        <v>77</v>
      </c>
      <c r="F559" s="93">
        <v>656600</v>
      </c>
      <c r="G559" s="93">
        <v>0</v>
      </c>
      <c r="H559" s="93">
        <v>0</v>
      </c>
    </row>
    <row r="560" spans="1:8" s="5" customFormat="1" ht="120.75" customHeight="1">
      <c r="A560" s="176" t="s">
        <v>697</v>
      </c>
      <c r="B560" s="175"/>
      <c r="C560" s="137"/>
      <c r="D560" s="137"/>
      <c r="E560" s="206" t="s">
        <v>698</v>
      </c>
      <c r="F560" s="93">
        <f>F561</f>
        <v>857800</v>
      </c>
      <c r="G560" s="93">
        <v>0</v>
      </c>
      <c r="H560" s="93">
        <v>0</v>
      </c>
    </row>
    <row r="561" spans="1:8" s="5" customFormat="1" ht="120.75" customHeight="1">
      <c r="A561" s="176" t="s">
        <v>697</v>
      </c>
      <c r="B561" s="175" t="s">
        <v>12</v>
      </c>
      <c r="C561" s="137"/>
      <c r="D561" s="137"/>
      <c r="E561" s="11" t="s">
        <v>14</v>
      </c>
      <c r="F561" s="93">
        <v>857800</v>
      </c>
      <c r="G561" s="93">
        <v>0</v>
      </c>
      <c r="H561" s="93">
        <v>0</v>
      </c>
    </row>
    <row r="562" spans="1:8" s="5" customFormat="1" ht="29.25" customHeight="1">
      <c r="A562" s="30" t="s">
        <v>314</v>
      </c>
      <c r="B562" s="12"/>
      <c r="C562" s="136"/>
      <c r="D562" s="136"/>
      <c r="E562" s="28" t="s">
        <v>301</v>
      </c>
      <c r="F562" s="32">
        <f>F563</f>
        <v>0</v>
      </c>
      <c r="G562" s="32">
        <f>G563</f>
        <v>340353</v>
      </c>
      <c r="H562" s="32">
        <f>H563</f>
        <v>340353</v>
      </c>
    </row>
    <row r="563" spans="1:8" s="5" customFormat="1" ht="138" customHeight="1">
      <c r="A563" s="30" t="s">
        <v>314</v>
      </c>
      <c r="B563" s="13" t="s">
        <v>12</v>
      </c>
      <c r="C563" s="136"/>
      <c r="D563" s="136"/>
      <c r="E563" s="29" t="s">
        <v>14</v>
      </c>
      <c r="F563" s="32">
        <v>0</v>
      </c>
      <c r="G563" s="32">
        <v>340353</v>
      </c>
      <c r="H563" s="32">
        <v>340353</v>
      </c>
    </row>
    <row r="564" spans="1:8" s="5" customFormat="1" ht="29.25" customHeight="1">
      <c r="A564" s="30" t="s">
        <v>299</v>
      </c>
      <c r="B564" s="12"/>
      <c r="C564" s="8"/>
      <c r="D564" s="8"/>
      <c r="E564" s="28" t="s">
        <v>348</v>
      </c>
      <c r="F564" s="32">
        <f>F565+F566</f>
        <v>1182621</v>
      </c>
      <c r="G564" s="32">
        <f>G565+G566</f>
        <v>1112268</v>
      </c>
      <c r="H564" s="32">
        <f>H565+H566</f>
        <v>1112268</v>
      </c>
    </row>
    <row r="565" spans="1:8" s="5" customFormat="1" ht="96.75" customHeight="1">
      <c r="A565" s="30" t="s">
        <v>299</v>
      </c>
      <c r="B565" s="13" t="s">
        <v>12</v>
      </c>
      <c r="C565" s="84"/>
      <c r="D565" s="84"/>
      <c r="E565" s="29" t="s">
        <v>14</v>
      </c>
      <c r="F565" s="32">
        <v>1075421</v>
      </c>
      <c r="G565" s="32">
        <v>1005068</v>
      </c>
      <c r="H565" s="32">
        <v>1005068</v>
      </c>
    </row>
    <row r="566" spans="1:8" s="5" customFormat="1" ht="29.25" customHeight="1">
      <c r="A566" s="30" t="s">
        <v>299</v>
      </c>
      <c r="B566" s="13" t="s">
        <v>13</v>
      </c>
      <c r="C566" s="88"/>
      <c r="D566" s="88"/>
      <c r="E566" s="28" t="s">
        <v>15</v>
      </c>
      <c r="F566" s="32">
        <v>107200</v>
      </c>
      <c r="G566" s="32">
        <v>107200</v>
      </c>
      <c r="H566" s="32">
        <v>107200</v>
      </c>
    </row>
    <row r="567" spans="1:8" s="5" customFormat="1" ht="76.5" customHeight="1">
      <c r="A567" s="1"/>
      <c r="B567" s="1"/>
      <c r="C567" s="1"/>
      <c r="D567" s="1"/>
      <c r="E567" s="3"/>
      <c r="F567" s="92"/>
      <c r="G567" s="92"/>
      <c r="H567" s="92"/>
    </row>
    <row r="568" spans="1:8" s="5" customFormat="1" ht="29.25" customHeight="1">
      <c r="A568" s="1"/>
      <c r="B568" s="1"/>
      <c r="C568" s="1"/>
      <c r="D568" s="1"/>
      <c r="E568" s="3"/>
      <c r="F568" s="92"/>
      <c r="G568" s="92"/>
      <c r="H568" s="92"/>
    </row>
    <row r="569" spans="1:8" s="5" customFormat="1" ht="103.5" customHeight="1">
      <c r="A569" s="1"/>
      <c r="B569" s="1"/>
      <c r="C569" s="1"/>
      <c r="D569" s="1"/>
      <c r="E569" s="3"/>
      <c r="F569" s="92"/>
      <c r="G569" s="92"/>
      <c r="H569" s="92"/>
    </row>
    <row r="570" spans="1:8" s="5" customFormat="1" ht="29.2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3.2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60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57" customHeight="1">
      <c r="A573" s="1"/>
      <c r="B573" s="1"/>
      <c r="C573" s="1"/>
      <c r="D573" s="1"/>
      <c r="E573" s="3"/>
      <c r="F573" s="1"/>
      <c r="G573" s="1"/>
      <c r="H573" s="1"/>
    </row>
    <row r="574" spans="1:8" s="5" customFormat="1" ht="45.75" customHeight="1">
      <c r="A574" s="1"/>
      <c r="B574" s="1"/>
      <c r="C574" s="1"/>
      <c r="D574" s="1"/>
      <c r="E574" s="3"/>
      <c r="F574" s="1"/>
      <c r="G574" s="1"/>
      <c r="H574" s="1"/>
    </row>
    <row r="575" spans="1:8" s="5" customFormat="1" ht="45.75" customHeight="1">
      <c r="A575" s="1"/>
      <c r="B575" s="1"/>
      <c r="C575" s="1"/>
      <c r="D575" s="1"/>
      <c r="E575" s="3"/>
      <c r="F575" s="1"/>
      <c r="G575" s="1"/>
      <c r="H575" s="1"/>
    </row>
    <row r="576" spans="1:8" s="5" customFormat="1" ht="45.75" customHeight="1">
      <c r="A576" s="1"/>
      <c r="B576" s="1"/>
      <c r="C576" s="1"/>
      <c r="D576" s="1"/>
      <c r="E576" s="3"/>
      <c r="F576" s="1"/>
      <c r="G576" s="1"/>
      <c r="H576" s="1"/>
    </row>
    <row r="577" spans="1:8" s="5" customFormat="1" ht="54.75" customHeight="1">
      <c r="A577" s="1"/>
      <c r="B577" s="1"/>
      <c r="C577" s="1"/>
      <c r="D577" s="1"/>
      <c r="E577" s="3"/>
      <c r="F577" s="1"/>
      <c r="G577" s="1"/>
      <c r="H577" s="1"/>
    </row>
    <row r="578" spans="1:8" s="5" customFormat="1" ht="60" customHeight="1">
      <c r="A578" s="1"/>
      <c r="B578" s="1"/>
      <c r="C578" s="1"/>
      <c r="D578" s="1"/>
      <c r="E578" s="3"/>
      <c r="F578" s="1"/>
      <c r="G578" s="1"/>
      <c r="H578" s="1"/>
    </row>
    <row r="579" spans="1:8" s="5" customFormat="1" ht="58.5" customHeight="1">
      <c r="A579" s="1"/>
      <c r="B579" s="1"/>
      <c r="C579" s="1"/>
      <c r="D579" s="1"/>
      <c r="E579" s="3"/>
      <c r="F579" s="1"/>
      <c r="G579" s="1"/>
      <c r="H579" s="1"/>
    </row>
    <row r="580" spans="1:8" s="5" customFormat="1" ht="29.25" customHeight="1">
      <c r="A580" s="1"/>
      <c r="B580" s="1"/>
      <c r="C580" s="1"/>
      <c r="D580" s="1"/>
      <c r="E580" s="3"/>
      <c r="F580" s="1"/>
      <c r="G580" s="1"/>
      <c r="H580" s="1"/>
    </row>
    <row r="581" spans="1:8" s="5" customFormat="1" ht="62.25" customHeight="1">
      <c r="A581" s="1"/>
      <c r="B581" s="1"/>
      <c r="C581" s="1"/>
      <c r="D581" s="1"/>
      <c r="E581" s="3"/>
      <c r="F581" s="1"/>
      <c r="G581" s="1"/>
      <c r="H581" s="1"/>
    </row>
    <row r="582" spans="1:8" s="5" customFormat="1" ht="29.25" customHeight="1">
      <c r="A582" s="1"/>
      <c r="B582" s="1"/>
      <c r="C582" s="1"/>
      <c r="D582" s="1"/>
      <c r="E582" s="3"/>
      <c r="F582" s="1"/>
      <c r="G582" s="1"/>
      <c r="H582" s="1"/>
    </row>
    <row r="583" spans="1:8" s="5" customFormat="1" ht="74.25" customHeight="1">
      <c r="A583" s="1"/>
      <c r="B583" s="1"/>
      <c r="C583" s="1"/>
      <c r="D583" s="1"/>
      <c r="E583" s="3"/>
      <c r="F583" s="1"/>
      <c r="G583" s="1"/>
      <c r="H583" s="1"/>
    </row>
    <row r="584" spans="1:8" s="5" customFormat="1" ht="42" customHeight="1">
      <c r="A584" s="1"/>
      <c r="B584" s="1"/>
      <c r="C584" s="1"/>
      <c r="D584" s="1"/>
      <c r="E584" s="3"/>
      <c r="F584" s="1"/>
      <c r="G584" s="1"/>
      <c r="H584" s="1"/>
    </row>
    <row r="585" spans="1:8" s="5" customFormat="1" ht="37.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37.5" customHeight="1">
      <c r="A586" s="1"/>
      <c r="B586" s="1"/>
      <c r="C586" s="1"/>
      <c r="D586" s="1"/>
      <c r="E586" s="3"/>
      <c r="F586" s="1"/>
      <c r="G586" s="1"/>
      <c r="H586" s="1"/>
    </row>
    <row r="587" spans="1:8" s="5" customFormat="1" ht="66.7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64.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48.7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37.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50.25" customHeight="1">
      <c r="A591" s="1"/>
      <c r="B591" s="1"/>
      <c r="C591" s="1"/>
      <c r="D591" s="1"/>
      <c r="E591" s="3"/>
      <c r="F591" s="1"/>
      <c r="G591" s="1"/>
      <c r="H591" s="1"/>
    </row>
    <row r="592" spans="1:8" s="5" customFormat="1" ht="50.25" customHeight="1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68.25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61.25" customHeight="1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3.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3.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3.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3.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3.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3.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3.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3.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3.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3.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3.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3.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3.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3.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3.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3.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3.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3.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3.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3.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3.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3.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3.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3.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3.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3.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3.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3.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3.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3.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3.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3.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3.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3.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3.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3.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3.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3.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3.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3.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3.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3.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3.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3.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3.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3.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3.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3.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3.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3.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3.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3.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3.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3.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3.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3.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3.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3.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3.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3.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3.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3.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3.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3.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3.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3.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3.5">
      <c r="A2039" s="1"/>
      <c r="B2039" s="1"/>
      <c r="C2039" s="1"/>
      <c r="D2039" s="1"/>
      <c r="E2039" s="3"/>
      <c r="F2039" s="1"/>
      <c r="G2039" s="1"/>
      <c r="H2039" s="1"/>
    </row>
    <row r="2040" spans="1:8" s="5" customFormat="1" ht="13.5">
      <c r="A2040" s="1"/>
      <c r="B2040" s="1"/>
      <c r="C2040" s="1"/>
      <c r="D2040" s="1"/>
      <c r="E2040" s="3"/>
      <c r="F2040" s="1"/>
      <c r="G2040" s="1"/>
      <c r="H2040" s="1"/>
    </row>
    <row r="2041" spans="1:8" s="5" customFormat="1" ht="13.5">
      <c r="A2041" s="1"/>
      <c r="B2041" s="1"/>
      <c r="C2041" s="1"/>
      <c r="D2041" s="1"/>
      <c r="E2041" s="3"/>
      <c r="F2041" s="1"/>
      <c r="G2041" s="1"/>
      <c r="H2041" s="1"/>
    </row>
  </sheetData>
  <sheetProtection/>
  <mergeCells count="12">
    <mergeCell ref="A4:H4"/>
    <mergeCell ref="A5:A7"/>
    <mergeCell ref="B5:B7"/>
    <mergeCell ref="C5:C7"/>
    <mergeCell ref="D5:D7"/>
    <mergeCell ref="E5:E7"/>
    <mergeCell ref="A2:H2"/>
    <mergeCell ref="A1:H1"/>
    <mergeCell ref="F5:H5"/>
    <mergeCell ref="F6:F7"/>
    <mergeCell ref="A3:H3"/>
    <mergeCell ref="G6:H6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2023-12-29T08:44:35Z</dcterms:modified>
  <cp:category/>
  <cp:version/>
  <cp:contentType/>
  <cp:contentStatus/>
</cp:coreProperties>
</file>