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Программа ЖКХ\2024\"/>
    </mc:Choice>
  </mc:AlternateContent>
  <bookViews>
    <workbookView xWindow="0" yWindow="0" windowWidth="28800" windowHeight="123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I86" i="1" l="1"/>
  <c r="AJ86" i="1"/>
  <c r="AK86" i="1"/>
  <c r="AL86" i="1"/>
  <c r="AH86" i="1"/>
  <c r="AG86" i="1"/>
  <c r="AG114" i="1"/>
  <c r="AM112" i="1"/>
  <c r="AM110" i="1"/>
  <c r="AM54" i="1" l="1"/>
  <c r="AG24" i="1"/>
  <c r="AM24" i="1" s="1"/>
  <c r="AM28" i="1"/>
  <c r="AG32" i="1"/>
  <c r="AM114" i="1"/>
  <c r="AM48" i="1"/>
  <c r="AM137" i="1"/>
  <c r="AG56" i="1"/>
  <c r="AM68" i="1"/>
  <c r="AG140" i="1"/>
  <c r="AG139" i="1" s="1"/>
  <c r="AM141" i="1"/>
  <c r="AM143" i="1"/>
  <c r="AG134" i="1"/>
  <c r="AG133" i="1" s="1"/>
  <c r="AM135" i="1"/>
  <c r="AM134" i="1" s="1"/>
  <c r="AM131" i="1"/>
  <c r="AM129" i="1"/>
  <c r="AM62" i="1"/>
  <c r="AH114" i="1"/>
  <c r="AI114" i="1"/>
  <c r="AJ114" i="1"/>
  <c r="AK114" i="1"/>
  <c r="AL114" i="1"/>
  <c r="AM127" i="1"/>
  <c r="AM108" i="1"/>
  <c r="AH32" i="1"/>
  <c r="AI32" i="1"/>
  <c r="AJ32" i="1"/>
  <c r="AK32" i="1"/>
  <c r="AL32" i="1"/>
  <c r="AM52" i="1"/>
  <c r="AM78" i="1"/>
  <c r="AM76" i="1" s="1"/>
  <c r="AM66" i="1"/>
  <c r="AM93" i="1"/>
  <c r="AM92" i="1"/>
  <c r="AM94" i="1"/>
  <c r="AM30" i="1"/>
  <c r="AM89" i="1"/>
  <c r="AH80" i="1"/>
  <c r="AI80" i="1"/>
  <c r="AJ80" i="1"/>
  <c r="AK80" i="1"/>
  <c r="AL80" i="1"/>
  <c r="AM83" i="1"/>
  <c r="AM50" i="1"/>
  <c r="AG80" i="1"/>
  <c r="AM118" i="1"/>
  <c r="AM81" i="1"/>
  <c r="AM46" i="1"/>
  <c r="AM124" i="1"/>
  <c r="AM122" i="1"/>
  <c r="AM120" i="1"/>
  <c r="AM104" i="1"/>
  <c r="AM102" i="1"/>
  <c r="AM100" i="1"/>
  <c r="AM98" i="1"/>
  <c r="AM96" i="1"/>
  <c r="AM64" i="1"/>
  <c r="AM58" i="1"/>
  <c r="AM44" i="1"/>
  <c r="AM38" i="1"/>
  <c r="AM34" i="1"/>
  <c r="AM116" i="1"/>
  <c r="AM106" i="1"/>
  <c r="AM75" i="1"/>
  <c r="AM73" i="1"/>
  <c r="AM72" i="1"/>
  <c r="AM60" i="1"/>
  <c r="AM42" i="1"/>
  <c r="AM39" i="1"/>
  <c r="AM35" i="1"/>
  <c r="AM26" i="1"/>
  <c r="AI56" i="1"/>
  <c r="AJ56" i="1"/>
  <c r="AK56" i="1"/>
  <c r="AL56" i="1"/>
  <c r="AH56" i="1"/>
  <c r="AM133" i="1" l="1"/>
  <c r="AG85" i="1"/>
  <c r="AM140" i="1"/>
  <c r="AM139" i="1" s="1"/>
  <c r="AM56" i="1"/>
  <c r="AM32" i="1"/>
  <c r="AM80" i="1"/>
  <c r="AH85" i="1"/>
  <c r="AM86" i="1"/>
  <c r="AG76" i="1"/>
  <c r="AI85" i="1"/>
  <c r="AJ85" i="1"/>
  <c r="AK85" i="1"/>
  <c r="AL85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H24" i="1"/>
  <c r="AI24" i="1"/>
  <c r="AJ24" i="1"/>
  <c r="AK24" i="1"/>
  <c r="AL24" i="1"/>
  <c r="AH70" i="1"/>
  <c r="AI70" i="1"/>
  <c r="AJ70" i="1"/>
  <c r="AK70" i="1"/>
  <c r="AL70" i="1"/>
  <c r="AK23" i="1" l="1"/>
  <c r="AI23" i="1"/>
  <c r="AL23" i="1"/>
  <c r="AJ23" i="1"/>
  <c r="AH23" i="1"/>
  <c r="AM85" i="1"/>
  <c r="L12" i="3"/>
  <c r="M11" i="3"/>
  <c r="AG70" i="1"/>
  <c r="AG23" i="1" s="1"/>
  <c r="AG18" i="1" s="1"/>
  <c r="AM70" i="1" l="1"/>
  <c r="AI18" i="1"/>
  <c r="AK18" i="1"/>
  <c r="AH18" i="1"/>
  <c r="AL18" i="1"/>
  <c r="AJ18" i="1"/>
  <c r="AM23" i="1" l="1"/>
  <c r="AM18" i="1"/>
  <c r="AD34" i="1" l="1"/>
  <c r="AE34" i="1"/>
  <c r="AF34" i="1"/>
  <c r="AF38" i="1"/>
  <c r="AE38" i="1"/>
  <c r="AD38" i="1"/>
  <c r="AF24" i="1"/>
  <c r="AE24" i="1"/>
  <c r="AD24" i="1"/>
  <c r="AD32" i="1" l="1"/>
  <c r="AD23" i="1" s="1"/>
  <c r="AE114" i="1"/>
  <c r="AE85" i="1" s="1"/>
  <c r="AF32" i="1"/>
  <c r="AF23" i="1" s="1"/>
  <c r="AE32" i="1"/>
  <c r="AE23" i="1" s="1"/>
  <c r="AD114" i="1"/>
  <c r="AD85" i="1" s="1"/>
  <c r="AF114" i="1"/>
  <c r="AF85" i="1" l="1"/>
  <c r="AF18" i="1" s="1"/>
  <c r="AE18" i="1"/>
  <c r="AD18" i="1"/>
</calcChain>
</file>

<file path=xl/sharedStrings.xml><?xml version="1.0" encoding="utf-8"?>
<sst xmlns="http://schemas.openxmlformats.org/spreadsheetml/2006/main" count="420" uniqueCount="175">
  <si>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</si>
  <si>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</si>
  <si>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</si>
  <si>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</si>
  <si>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</si>
  <si>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</si>
  <si>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</si>
  <si>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</si>
  <si>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</si>
  <si>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</si>
  <si>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</si>
  <si>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</si>
  <si>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</si>
  <si>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</si>
  <si>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</si>
  <si>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</si>
  <si>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</si>
  <si>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</si>
  <si>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</si>
  <si>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</si>
  <si>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</si>
  <si>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</si>
  <si>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</si>
  <si>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</si>
  <si>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</si>
  <si>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</si>
  <si>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</si>
  <si>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</si>
  <si>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</si>
  <si>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</si>
  <si>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</si>
  <si>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</si>
  <si>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</si>
  <si>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</si>
  <si>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</si>
  <si>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</si>
  <si>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</si>
  <si>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</si>
  <si>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</si>
  <si>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</si>
  <si>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</si>
  <si>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</si>
  <si>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</si>
  <si>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</si>
  <si>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</si>
  <si>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</si>
  <si>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</si>
  <si>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</si>
  <si>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</si>
  <si>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</si>
  <si>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</si>
  <si>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</si>
  <si>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</si>
  <si>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</si>
  <si>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</si>
  <si>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</si>
  <si>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</si>
  <si>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</si>
  <si>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</si>
  <si>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</si>
  <si>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</si>
  <si>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</si>
  <si>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</si>
  <si>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</si>
  <si>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</si>
  <si>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</si>
  <si>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</si>
  <si>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</si>
  <si>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</si>
  <si>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</si>
  <si>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</si>
  <si>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</si>
  <si>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</si>
  <si>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</si>
  <si>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</si>
  <si>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</si>
  <si>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</si>
  <si>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</si>
  <si>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</si>
  <si>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</si>
  <si>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</si>
  <si>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</si>
  <si>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</si>
  <si>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</si>
  <si>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</si>
  <si>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</si>
  <si>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</si>
  <si>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</si>
  <si>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</si>
  <si>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</si>
  <si>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</si>
  <si>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</si>
  <si>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</si>
  <si>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</si>
  <si>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</si>
  <si>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</si>
  <si>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</si>
  <si>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</si>
  <si>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</si>
  <si>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</si>
  <si>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</si>
  <si>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</si>
  <si>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</si>
  <si>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</si>
  <si>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</si>
  <si>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</si>
  <si>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</si>
  <si>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</si>
  <si>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</si>
  <si>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</si>
  <si>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</si>
  <si>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</si>
  <si>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2028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</si>
  <si>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</si>
  <si>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</si>
  <si>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</si>
  <si>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</si>
  <si>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</si>
  <si>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</si>
  <si>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</si>
  <si>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</si>
  <si>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</si>
  <si>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</si>
  <si>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</si>
  <si>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</si>
  <si>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</si>
  <si>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</si>
  <si>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</si>
  <si>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</si>
  <si>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</si>
  <si>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</si>
  <si>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</si>
  <si>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</si>
  <si>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</si>
  <si>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</si>
  <si>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</si>
  <si>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</si>
  <si>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</si>
  <si>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</si>
  <si>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</si>
  <si>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2024-2029 годы</t>
  </si>
  <si>
    <t>«Комплексное развитие системы жилищно-коммунального хозяйства  Весьегонского муниципального округа Тверской области" на 2024-2029 годы</t>
  </si>
  <si>
    <t>2029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</si>
  <si>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</si>
  <si>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Субсидии на поддержку обустройства мест массового отдыха населения (городских парков)</t>
    </r>
  </si>
  <si>
    <t>Показатель 1.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</si>
  <si>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Софинансирование на  поддержку обустройства мест массового отдыха населения (городских парков)</t>
    </r>
  </si>
  <si>
    <t xml:space="preserve">Показатель 1 . </t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</si>
  <si>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ул.Правды, г.Весьегонск)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</si>
  <si>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</si>
  <si>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</si>
  <si>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</si>
  <si>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(Трактор МТЗ 82.1 (или эквивалент)) для нужд Отдела ЖКХ и благоустройства территории Весьегонского муниципального округа)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</si>
  <si>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(измельчитель пней резцовый)  для нужд Отдела ЖКХ и благоустройства территории Весьегонского муниципального округа)</t>
    </r>
  </si>
  <si>
    <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  </r>
  </si>
  <si>
    <r>
      <t>Мероприятие задачи подпрограммы 2.8.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  </r>
  </si>
  <si>
    <r>
      <t xml:space="preserve">Задача 1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</si>
  <si>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t xml:space="preserve">Показатель  задачи 1 подпрограммы 1:  Доля расходов муниципального образования, предусмотренных в рамках муниципальной  программы </t>
  </si>
  <si>
    <r>
      <t>Мероприятие 1 задачи 1 подпрограммы 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</si>
  <si>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Мероприятие 2 задачи 1 подпрограммы 1:</t>
    </r>
    <r>
      <rPr>
        <sz val="12"/>
        <rFont val="Times New Roman"/>
        <family val="1"/>
        <charset val="204"/>
      </rPr>
      <t xml:space="preserve"> Разработка проектно-сметной документации для оборудования газовых котельных</t>
    </r>
  </si>
  <si>
    <r>
      <rPr>
        <b/>
        <sz val="12"/>
        <rFont val="Times New Roman"/>
        <family val="1"/>
        <charset val="204"/>
      </rPr>
      <t xml:space="preserve">Мероприятие 3 задачи 1 подпрограммы 1: 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</si>
  <si>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2 подпрограммы 1: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</si>
  <si>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t>Показатель 1  задачи 2 подпрограммы 1: Уровень износа объектов коммунальной инфроструктуры</t>
  </si>
  <si>
    <r>
      <t xml:space="preserve">Мероприятие 1. Задачи 2 подпрограммы 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</si>
  <si>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t>Мероприятие 2. задачи 2 подпрограммы 1: Строительство и ремонт колодцев на территории Весьегонского муниципального округа Тверской области</t>
  </si>
  <si>
    <r>
      <t>Мероприятие 3 задачи 2 подпрограммы 1.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</si>
  <si>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>Мероприятие 4 задачи 2 подпрограммы 1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</si>
  <si>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5 задачи 2 подпрограммы 1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</si>
  <si>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Мероприятие 6 задачи 2 подпрограммы 1</t>
    </r>
    <r>
      <rPr>
        <sz val="12"/>
        <rFont val="Times New Roman"/>
        <family val="1"/>
        <charset val="204"/>
      </rPr>
      <t xml:space="preserve"> Разработка и согласование проекта зон санитарной охраны источников питьевого водоснабжения</t>
    </r>
  </si>
  <si>
    <r>
      <rPr>
        <b/>
        <sz val="12"/>
        <rFont val="Times New Roman"/>
        <family val="1"/>
        <charset val="204"/>
      </rPr>
      <t>Мероприятие 7 задачи 2 подпрограммы 1.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</si>
  <si>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8 задачи 2 подпрограммы 1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</si>
  <si>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9 задачи 2 подпрограммы 1. Обслуживание </t>
    </r>
    <r>
      <rPr>
        <sz val="12"/>
        <color indexed="8"/>
        <rFont val="Times New Roman"/>
        <family val="1"/>
        <charset val="204"/>
      </rPr>
      <t xml:space="preserve"> станции обезжелезивания</t>
    </r>
  </si>
  <si>
    <r>
      <rPr>
        <b/>
        <sz val="12"/>
        <rFont val="Times New Roman"/>
        <family val="1"/>
        <charset val="204"/>
      </rPr>
      <t xml:space="preserve">Задача  3 подпрограммы 1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</si>
  <si>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r>
      <t>Мероприятие 1 задачи 2 подпрограммы 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</si>
  <si>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r>
      <rPr>
        <b/>
        <sz val="12"/>
        <rFont val="Times New Roman"/>
        <family val="1"/>
        <charset val="204"/>
      </rPr>
      <t xml:space="preserve">Мероприятие 2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</si>
</sst>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0.0"/>
    <numFmt numFmtId="166" formatCode="\ * #,##0.00&quot;р. &quot;;\-* #,##0.00&quot;р. &quot;;\ * \-#&quot;р. &quot;;\ @\ "/>
    <numFmt numFmtId="167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16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8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7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7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9" borderId="23">
      <alignment horizontal="right" vertical="top" shrinkToFit="1"/>
    </xf>
    <xf numFmtId="10" fontId="34" fillId="9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8" borderId="0"/>
    <xf numFmtId="0" fontId="43" fillId="0" borderId="0" applyBorder="0" applyProtection="0"/>
    <xf numFmtId="0" fontId="44" fillId="10" borderId="0" applyBorder="0" applyProtection="0"/>
    <xf numFmtId="0" fontId="44" fillId="11" borderId="0" applyBorder="0" applyProtection="0"/>
    <xf numFmtId="0" fontId="43" fillId="12" borderId="0" applyBorder="0" applyProtection="0"/>
    <xf numFmtId="0" fontId="45" fillId="13" borderId="0" applyBorder="0" applyProtection="0"/>
    <xf numFmtId="0" fontId="46" fillId="14" borderId="0" applyBorder="0" applyProtection="0"/>
    <xf numFmtId="0" fontId="47" fillId="0" borderId="0" applyBorder="0" applyProtection="0"/>
    <xf numFmtId="0" fontId="48" fillId="15" borderId="0" applyBorder="0" applyProtection="0"/>
    <xf numFmtId="0" fontId="49" fillId="0" borderId="0" applyBorder="0" applyProtection="0"/>
    <xf numFmtId="0" fontId="50" fillId="0" borderId="0" applyBorder="0" applyProtection="0"/>
    <xf numFmtId="0" fontId="51" fillId="0" borderId="0" applyBorder="0" applyProtection="0"/>
    <xf numFmtId="0" fontId="52" fillId="0" borderId="0" applyBorder="0" applyProtection="0"/>
    <xf numFmtId="0" fontId="53" fillId="16" borderId="0" applyBorder="0" applyProtection="0"/>
    <xf numFmtId="0" fontId="54" fillId="16" borderId="24" applyProtection="0"/>
    <xf numFmtId="0" fontId="55" fillId="0" borderId="0" applyBorder="0" applyProtection="0"/>
    <xf numFmtId="0" fontId="55" fillId="0" borderId="0" applyBorder="0" applyProtection="0"/>
    <xf numFmtId="0" fontId="45" fillId="0" borderId="0" applyBorder="0" applyProtection="0"/>
    <xf numFmtId="0" fontId="33" fillId="0" borderId="22">
      <alignment vertical="top" wrapText="1"/>
    </xf>
    <xf numFmtId="0" fontId="56" fillId="0" borderId="2">
      <alignment vertical="top" wrapText="1"/>
    </xf>
    <xf numFmtId="164" fontId="32" fillId="0" borderId="0" applyFont="0" applyFill="0" applyBorder="0" applyAlignment="0" applyProtection="0"/>
    <xf numFmtId="166" fontId="55" fillId="0" borderId="0" applyBorder="0" applyProtection="0"/>
    <xf numFmtId="0" fontId="32" fillId="0" borderId="0"/>
    <xf numFmtId="0" fontId="55" fillId="0" borderId="0"/>
    <xf numFmtId="0" fontId="31" fillId="0" borderId="0"/>
    <xf numFmtId="0" fontId="55" fillId="0" borderId="0"/>
    <xf numFmtId="0" fontId="31" fillId="0" borderId="0"/>
    <xf numFmtId="0" fontId="55" fillId="0" borderId="0"/>
  </cellStyleXfs>
  <cellXfs count="177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5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5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5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5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5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5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165" fontId="14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1" fillId="17" borderId="2" xfId="0" applyFont="1" applyFill="1" applyBorder="1" applyAlignment="1">
      <alignment horizontal="justify"/>
    </xf>
    <xf numFmtId="0" fontId="20" fillId="17" borderId="2" xfId="0" applyFont="1" applyFill="1" applyBorder="1"/>
    <xf numFmtId="0" fontId="0" fillId="17" borderId="0" xfId="0" applyFill="1"/>
    <xf numFmtId="0" fontId="24" fillId="17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4" fontId="20" fillId="17" borderId="2" xfId="0" applyNumberFormat="1" applyFont="1" applyFill="1" applyBorder="1"/>
    <xf numFmtId="0" fontId="20" fillId="0" borderId="2" xfId="0" applyFont="1" applyFill="1" applyBorder="1" applyAlignment="1">
      <alignment horizontal="justify"/>
    </xf>
    <xf numFmtId="0" fontId="20" fillId="0" borderId="2" xfId="0" applyFont="1" applyFill="1" applyBorder="1"/>
    <xf numFmtId="4" fontId="20" fillId="0" borderId="2" xfId="0" applyNumberFormat="1" applyFont="1" applyFill="1" applyBorder="1"/>
    <xf numFmtId="0" fontId="0" fillId="0" borderId="0" xfId="0" applyFill="1"/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 vertical="center" wrapText="1"/>
    </xf>
    <xf numFmtId="167" fontId="15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16" fillId="0" borderId="2" xfId="5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justify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11"/>
  <sheetViews>
    <sheetView tabSelected="1" topLeftCell="AA1" zoomScale="77" zoomScaleNormal="77" zoomScaleSheetLayoutView="100" workbookViewId="0">
      <pane ySplit="1" topLeftCell="A49" activePane="bottomLeft" state="frozen"/>
      <selection pane="bottomLeft" activeCell="AO62" sqref="AO62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 x14ac:dyDescent="0.3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69" t="s">
        <v>140</v>
      </c>
      <c r="AJ1" s="172"/>
      <c r="AK1" s="172"/>
      <c r="AL1" s="172"/>
      <c r="AM1" s="172"/>
      <c r="AN1" s="172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 x14ac:dyDescent="0.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 x14ac:dyDescent="0.25">
      <c r="A3" s="4"/>
      <c r="B3" s="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</row>
    <row r="4" spans="1:85" s="2" customFormat="1" ht="18.75" x14ac:dyDescent="0.3">
      <c r="A4" s="4"/>
      <c r="B4" s="4"/>
      <c r="C4" s="176" t="s">
        <v>18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</row>
    <row r="5" spans="1:85" s="2" customFormat="1" ht="18.75" x14ac:dyDescent="0.25">
      <c r="A5" s="8"/>
      <c r="B5" s="8"/>
      <c r="C5" s="173" t="s">
        <v>141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</row>
    <row r="6" spans="1:85" s="2" customFormat="1" ht="18.75" x14ac:dyDescent="0.3">
      <c r="A6" s="15"/>
      <c r="B6" s="15"/>
      <c r="C6" s="157" t="s">
        <v>16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7"/>
    </row>
    <row r="7" spans="1:85" s="2" customFormat="1" ht="18.75" x14ac:dyDescent="0.3">
      <c r="A7" s="15"/>
      <c r="B7" s="15"/>
      <c r="C7" s="161" t="s">
        <v>39</v>
      </c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</row>
    <row r="8" spans="1:85" s="2" customFormat="1" ht="8.25" customHeight="1" x14ac:dyDescent="0.3">
      <c r="A8" s="15"/>
      <c r="B8" s="15"/>
      <c r="C8" s="173" t="s">
        <v>17</v>
      </c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85" s="6" customFormat="1" ht="19.5" x14ac:dyDescent="0.3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 x14ac:dyDescent="0.3">
      <c r="A10" s="15"/>
      <c r="B10" s="15"/>
      <c r="C10" s="15"/>
      <c r="D10" s="15"/>
      <c r="E10" s="15"/>
      <c r="F10" s="15"/>
      <c r="G10" s="15"/>
      <c r="H10" s="15"/>
      <c r="I10" s="141" t="s">
        <v>19</v>
      </c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</row>
    <row r="11" spans="1:85" ht="32.25" customHeight="1" x14ac:dyDescent="0.3">
      <c r="A11" s="18"/>
      <c r="B11" s="18"/>
      <c r="C11" s="18"/>
      <c r="D11" s="18"/>
      <c r="E11" s="18"/>
      <c r="F11" s="18"/>
      <c r="G11" s="18"/>
      <c r="H11" s="18"/>
      <c r="I11" s="141" t="s">
        <v>20</v>
      </c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 x14ac:dyDescent="0.3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 x14ac:dyDescent="0.25">
      <c r="A13" s="139" t="s">
        <v>7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50"/>
      <c r="R13" s="150" t="s">
        <v>10</v>
      </c>
      <c r="S13" s="142"/>
      <c r="T13" s="142"/>
      <c r="U13" s="142"/>
      <c r="V13" s="142"/>
      <c r="W13" s="142"/>
      <c r="X13" s="142"/>
      <c r="Y13" s="142"/>
      <c r="Z13" s="142"/>
      <c r="AA13" s="151"/>
      <c r="AB13" s="142" t="s">
        <v>11</v>
      </c>
      <c r="AC13" s="139" t="s">
        <v>1</v>
      </c>
      <c r="AD13" s="150" t="s">
        <v>35</v>
      </c>
      <c r="AE13" s="142"/>
      <c r="AF13" s="142"/>
      <c r="AG13" s="142"/>
      <c r="AH13" s="165"/>
      <c r="AI13" s="165"/>
      <c r="AJ13" s="165"/>
      <c r="AK13" s="165"/>
      <c r="AL13" s="166"/>
      <c r="AM13" s="139" t="s">
        <v>8</v>
      </c>
      <c r="AN13" s="139" t="s">
        <v>100</v>
      </c>
    </row>
    <row r="14" spans="1:85" s="14" customFormat="1" ht="15" customHeight="1" x14ac:dyDescent="0.25">
      <c r="A14" s="150" t="s">
        <v>13</v>
      </c>
      <c r="B14" s="142"/>
      <c r="C14" s="151"/>
      <c r="D14" s="150" t="s">
        <v>14</v>
      </c>
      <c r="E14" s="151"/>
      <c r="F14" s="144" t="s">
        <v>15</v>
      </c>
      <c r="G14" s="145"/>
      <c r="H14" s="142" t="s">
        <v>12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52"/>
      <c r="S14" s="143"/>
      <c r="T14" s="143"/>
      <c r="U14" s="143"/>
      <c r="V14" s="143"/>
      <c r="W14" s="143"/>
      <c r="X14" s="143"/>
      <c r="Y14" s="143"/>
      <c r="Z14" s="143"/>
      <c r="AA14" s="153"/>
      <c r="AB14" s="143"/>
      <c r="AC14" s="158"/>
      <c r="AD14" s="152"/>
      <c r="AE14" s="143"/>
      <c r="AF14" s="143"/>
      <c r="AG14" s="143"/>
      <c r="AH14" s="167"/>
      <c r="AI14" s="167"/>
      <c r="AJ14" s="167"/>
      <c r="AK14" s="167"/>
      <c r="AL14" s="168"/>
      <c r="AM14" s="140"/>
      <c r="AN14" s="140"/>
    </row>
    <row r="15" spans="1:85" s="14" customFormat="1" ht="22.5" customHeight="1" x14ac:dyDescent="0.25">
      <c r="A15" s="152"/>
      <c r="B15" s="143"/>
      <c r="C15" s="153"/>
      <c r="D15" s="152"/>
      <c r="E15" s="153"/>
      <c r="F15" s="146"/>
      <c r="G15" s="147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52"/>
      <c r="S15" s="143"/>
      <c r="T15" s="143"/>
      <c r="U15" s="143"/>
      <c r="V15" s="143"/>
      <c r="W15" s="143"/>
      <c r="X15" s="143"/>
      <c r="Y15" s="143"/>
      <c r="Z15" s="143"/>
      <c r="AA15" s="153"/>
      <c r="AB15" s="143"/>
      <c r="AC15" s="158"/>
      <c r="AD15" s="24" t="s">
        <v>3</v>
      </c>
      <c r="AE15" s="25" t="s">
        <v>4</v>
      </c>
      <c r="AF15" s="26" t="s">
        <v>5</v>
      </c>
      <c r="AG15" s="139">
        <v>2024</v>
      </c>
      <c r="AH15" s="139">
        <v>2025</v>
      </c>
      <c r="AI15" s="139">
        <v>2026</v>
      </c>
      <c r="AJ15" s="139">
        <v>2027</v>
      </c>
      <c r="AK15" s="139">
        <v>2028</v>
      </c>
      <c r="AL15" s="139">
        <v>2029</v>
      </c>
      <c r="AM15" s="139" t="s">
        <v>25</v>
      </c>
      <c r="AN15" s="139"/>
    </row>
    <row r="16" spans="1:85" s="14" customFormat="1" ht="127.5" customHeight="1" thickBot="1" x14ac:dyDescent="0.3">
      <c r="A16" s="154"/>
      <c r="B16" s="155"/>
      <c r="C16" s="156"/>
      <c r="D16" s="154"/>
      <c r="E16" s="156"/>
      <c r="F16" s="148"/>
      <c r="G16" s="149"/>
      <c r="H16" s="170" t="s">
        <v>26</v>
      </c>
      <c r="I16" s="171"/>
      <c r="J16" s="62" t="s">
        <v>27</v>
      </c>
      <c r="K16" s="162" t="s">
        <v>28</v>
      </c>
      <c r="L16" s="164"/>
      <c r="M16" s="174" t="s">
        <v>29</v>
      </c>
      <c r="N16" s="174"/>
      <c r="O16" s="174"/>
      <c r="P16" s="174"/>
      <c r="Q16" s="160"/>
      <c r="R16" s="159" t="s">
        <v>26</v>
      </c>
      <c r="S16" s="160"/>
      <c r="T16" s="27" t="s">
        <v>27</v>
      </c>
      <c r="U16" s="27" t="s">
        <v>30</v>
      </c>
      <c r="V16" s="27" t="s">
        <v>31</v>
      </c>
      <c r="W16" s="162" t="s">
        <v>37</v>
      </c>
      <c r="X16" s="163"/>
      <c r="Y16" s="164"/>
      <c r="Z16" s="162" t="s">
        <v>32</v>
      </c>
      <c r="AA16" s="164"/>
      <c r="AB16" s="143"/>
      <c r="AC16" s="140"/>
      <c r="AD16" s="28"/>
      <c r="AE16" s="29"/>
      <c r="AF16" s="30"/>
      <c r="AG16" s="140"/>
      <c r="AH16" s="140"/>
      <c r="AI16" s="140"/>
      <c r="AJ16" s="140"/>
      <c r="AK16" s="140"/>
      <c r="AL16" s="140"/>
      <c r="AM16" s="140"/>
      <c r="AN16" s="140"/>
    </row>
    <row r="17" spans="1:40" s="14" customFormat="1" ht="15.75" customHeight="1" x14ac:dyDescent="0.25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94">
        <v>36</v>
      </c>
      <c r="AN17" s="27"/>
    </row>
    <row r="18" spans="1:40" s="22" customFormat="1" ht="34.5" customHeight="1" x14ac:dyDescent="0.25">
      <c r="A18" s="133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4" t="s">
        <v>9</v>
      </c>
      <c r="AC18" s="50" t="s">
        <v>63</v>
      </c>
      <c r="AD18" s="61" t="e">
        <f>AD23+#REF!+#REF!+AD85+#REF!</f>
        <v>#REF!</v>
      </c>
      <c r="AE18" s="61" t="e">
        <f>AE23+#REF!+#REF!+AE85+#REF!</f>
        <v>#REF!</v>
      </c>
      <c r="AF18" s="61" t="e">
        <f>AF23+#REF!+#REF!+AF85+#REF!</f>
        <v>#REF!</v>
      </c>
      <c r="AG18" s="87">
        <f>AG23+AG85+AG133+AG139</f>
        <v>29724875</v>
      </c>
      <c r="AH18" s="87">
        <f>AH23+AH85</f>
        <v>19262300</v>
      </c>
      <c r="AI18" s="87">
        <f>AI23+AI85</f>
        <v>17282300</v>
      </c>
      <c r="AJ18" s="87">
        <f>AJ23+AJ85</f>
        <v>17282300</v>
      </c>
      <c r="AK18" s="87">
        <f>AK23+AK85</f>
        <v>17282300</v>
      </c>
      <c r="AL18" s="87">
        <f>AL23+AL85</f>
        <v>17282300</v>
      </c>
      <c r="AM18" s="87">
        <f>AL18+AK18+AJ18+AI18+AH18+AG18</f>
        <v>118116375</v>
      </c>
      <c r="AN18" s="105" t="s">
        <v>142</v>
      </c>
    </row>
    <row r="19" spans="1:40" s="14" customFormat="1" ht="66.7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101"/>
    </row>
    <row r="20" spans="1:40" s="14" customFormat="1" ht="54" customHeight="1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101"/>
    </row>
    <row r="21" spans="1:40" s="14" customFormat="1" ht="50.25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101"/>
    </row>
    <row r="22" spans="1:40" s="14" customFormat="1" ht="39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101"/>
    </row>
    <row r="23" spans="1:40" s="14" customFormat="1" ht="31.5" x14ac:dyDescent="0.2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106</v>
      </c>
      <c r="AC23" s="69" t="s">
        <v>63</v>
      </c>
      <c r="AD23" s="70" t="e">
        <f>AD24+AD32</f>
        <v>#REF!</v>
      </c>
      <c r="AE23" s="70" t="e">
        <f>AE24+AE32</f>
        <v>#REF!</v>
      </c>
      <c r="AF23" s="70" t="e">
        <f>AF24+AF32</f>
        <v>#REF!</v>
      </c>
      <c r="AG23" s="85">
        <f t="shared" ref="AG23:AL23" si="0">AG24+AG32+AG56+AG70+AG76+AG80</f>
        <v>10941700</v>
      </c>
      <c r="AH23" s="85">
        <f t="shared" si="0"/>
        <v>3941700</v>
      </c>
      <c r="AI23" s="85">
        <f t="shared" si="0"/>
        <v>3941700</v>
      </c>
      <c r="AJ23" s="85">
        <f t="shared" si="0"/>
        <v>3941700</v>
      </c>
      <c r="AK23" s="85">
        <f t="shared" si="0"/>
        <v>3941700</v>
      </c>
      <c r="AL23" s="85">
        <f t="shared" si="0"/>
        <v>3941700</v>
      </c>
      <c r="AM23" s="85">
        <f>AL23+AK23+AJ23+AI23+AH23+AG23</f>
        <v>30650200</v>
      </c>
      <c r="AN23" s="102" t="s">
        <v>142</v>
      </c>
    </row>
    <row r="24" spans="1:40" s="88" customFormat="1" ht="51" customHeight="1" x14ac:dyDescent="0.25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156</v>
      </c>
      <c r="AC24" s="50" t="s">
        <v>63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86">
        <f>AG28+AG30</f>
        <v>7000000</v>
      </c>
      <c r="AH24" s="86">
        <f t="shared" ref="AH24:AL24" si="1">AH26</f>
        <v>0</v>
      </c>
      <c r="AI24" s="86">
        <f t="shared" si="1"/>
        <v>0</v>
      </c>
      <c r="AJ24" s="86">
        <f t="shared" si="1"/>
        <v>0</v>
      </c>
      <c r="AK24" s="86">
        <f t="shared" si="1"/>
        <v>0</v>
      </c>
      <c r="AL24" s="86">
        <f t="shared" si="1"/>
        <v>0</v>
      </c>
      <c r="AM24" s="87">
        <f>AG24</f>
        <v>7000000</v>
      </c>
      <c r="AN24" s="105" t="s">
        <v>142</v>
      </c>
    </row>
    <row r="25" spans="1:40" s="88" customFormat="1" ht="48" customHeight="1" x14ac:dyDescent="0.25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157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105" t="s">
        <v>142</v>
      </c>
    </row>
    <row r="26" spans="1:40" s="88" customFormat="1" ht="54" customHeight="1" x14ac:dyDescent="0.25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91" t="s">
        <v>158</v>
      </c>
      <c r="AC26" s="50" t="s">
        <v>63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105" t="s">
        <v>142</v>
      </c>
    </row>
    <row r="27" spans="1:40" s="88" customFormat="1" ht="39.7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91" t="s">
        <v>64</v>
      </c>
      <c r="AC27" s="50"/>
      <c r="AD27" s="51"/>
      <c r="AE27" s="51"/>
      <c r="AF27" s="51"/>
      <c r="AG27" s="59"/>
      <c r="AH27" s="59"/>
      <c r="AI27" s="59"/>
      <c r="AJ27" s="59"/>
      <c r="AK27" s="59"/>
      <c r="AL27" s="59"/>
      <c r="AM27" s="61"/>
      <c r="AN27" s="105"/>
    </row>
    <row r="28" spans="1:40" s="88" customFormat="1" ht="56.25" customHeight="1" x14ac:dyDescent="0.25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1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0</v>
      </c>
      <c r="AB28" s="53" t="s">
        <v>159</v>
      </c>
      <c r="AC28" s="50" t="s">
        <v>63</v>
      </c>
      <c r="AD28" s="51"/>
      <c r="AE28" s="51"/>
      <c r="AF28" s="51"/>
      <c r="AG28" s="86">
        <v>5000000</v>
      </c>
      <c r="AH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f>AG28</f>
        <v>5000000</v>
      </c>
      <c r="AN28" s="105" t="s">
        <v>142</v>
      </c>
    </row>
    <row r="29" spans="1:40" s="88" customFormat="1" ht="34.5" customHeight="1" x14ac:dyDescent="0.25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0</v>
      </c>
      <c r="H29" s="48">
        <v>1</v>
      </c>
      <c r="I29" s="48">
        <v>9</v>
      </c>
      <c r="J29" s="48">
        <v>1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2</v>
      </c>
      <c r="Y29" s="48">
        <v>0</v>
      </c>
      <c r="Z29" s="48">
        <v>0</v>
      </c>
      <c r="AA29" s="48">
        <v>1</v>
      </c>
      <c r="AB29" s="53" t="s">
        <v>143</v>
      </c>
      <c r="AC29" s="50" t="s">
        <v>23</v>
      </c>
      <c r="AD29" s="51"/>
      <c r="AE29" s="51"/>
      <c r="AF29" s="51"/>
      <c r="AG29" s="67"/>
      <c r="AH29" s="67"/>
      <c r="AI29" s="67"/>
      <c r="AJ29" s="67"/>
      <c r="AK29" s="67"/>
      <c r="AL29" s="67"/>
      <c r="AM29" s="89"/>
      <c r="AN29" s="105" t="s">
        <v>142</v>
      </c>
    </row>
    <row r="30" spans="1:40" s="88" customFormat="1" ht="82.5" customHeight="1" x14ac:dyDescent="0.25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0</v>
      </c>
      <c r="AB30" s="53" t="s">
        <v>160</v>
      </c>
      <c r="AC30" s="50" t="s">
        <v>63</v>
      </c>
      <c r="AD30" s="51"/>
      <c r="AE30" s="51"/>
      <c r="AF30" s="51"/>
      <c r="AG30" s="86">
        <v>2000000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7">
        <f>AG30</f>
        <v>2000000</v>
      </c>
      <c r="AN30" s="105" t="s">
        <v>142</v>
      </c>
    </row>
    <row r="31" spans="1:40" s="88" customFormat="1" ht="33" customHeight="1" x14ac:dyDescent="0.25">
      <c r="A31" s="48">
        <v>8</v>
      </c>
      <c r="B31" s="48">
        <v>0</v>
      </c>
      <c r="C31" s="48">
        <v>7</v>
      </c>
      <c r="D31" s="48">
        <v>0</v>
      </c>
      <c r="E31" s="48">
        <v>5</v>
      </c>
      <c r="F31" s="48">
        <v>0</v>
      </c>
      <c r="G31" s="48">
        <v>1</v>
      </c>
      <c r="H31" s="48">
        <v>1</v>
      </c>
      <c r="I31" s="48">
        <v>9</v>
      </c>
      <c r="J31" s="48">
        <v>1</v>
      </c>
      <c r="K31" s="48">
        <v>0</v>
      </c>
      <c r="L31" s="48">
        <v>1</v>
      </c>
      <c r="M31" s="48">
        <v>2</v>
      </c>
      <c r="N31" s="48">
        <v>0</v>
      </c>
      <c r="O31" s="48">
        <v>1</v>
      </c>
      <c r="P31" s="48">
        <v>3</v>
      </c>
      <c r="Q31" s="48">
        <v>0</v>
      </c>
      <c r="R31" s="48">
        <v>1</v>
      </c>
      <c r="S31" s="48">
        <v>9</v>
      </c>
      <c r="T31" s="48">
        <v>1</v>
      </c>
      <c r="U31" s="48">
        <v>1</v>
      </c>
      <c r="V31" s="48">
        <v>1</v>
      </c>
      <c r="W31" s="48">
        <v>1</v>
      </c>
      <c r="X31" s="48">
        <v>3</v>
      </c>
      <c r="Y31" s="48">
        <v>0</v>
      </c>
      <c r="Z31" s="48">
        <v>0</v>
      </c>
      <c r="AA31" s="48">
        <v>1</v>
      </c>
      <c r="AB31" s="53" t="s">
        <v>64</v>
      </c>
      <c r="AC31" s="50"/>
      <c r="AD31" s="51"/>
      <c r="AE31" s="51"/>
      <c r="AF31" s="51"/>
      <c r="AG31" s="67"/>
      <c r="AH31" s="67"/>
      <c r="AI31" s="67"/>
      <c r="AJ31" s="67"/>
      <c r="AK31" s="67"/>
      <c r="AL31" s="67"/>
      <c r="AM31" s="89"/>
      <c r="AN31" s="105" t="s">
        <v>142</v>
      </c>
    </row>
    <row r="32" spans="1:40" s="88" customFormat="1" ht="42.75" customHeight="1" x14ac:dyDescent="0.25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135" t="s">
        <v>161</v>
      </c>
      <c r="AC32" s="50" t="s">
        <v>63</v>
      </c>
      <c r="AD32" s="51" t="e">
        <f>#REF!+AD34+AD38+#REF!+#REF!+#REF!+#REF!+#REF!</f>
        <v>#REF!</v>
      </c>
      <c r="AE32" s="51" t="e">
        <f>#REF!+AE34+AE38+#REF!+#REF!+#REF!+#REF!+#REF!</f>
        <v>#REF!</v>
      </c>
      <c r="AF32" s="51" t="e">
        <f>#REF!+AF34+AF38+#REF!+#REF!+#REF!+#REF!+#REF!</f>
        <v>#REF!</v>
      </c>
      <c r="AG32" s="86">
        <f>AG34+AG38+AG48+AG50+AG52+AG54</f>
        <v>2526000</v>
      </c>
      <c r="AH32" s="86">
        <f t="shared" ref="AH32:AL32" si="2">AH34+AH38+AH50+AH52+AH54</f>
        <v>2526000</v>
      </c>
      <c r="AI32" s="86">
        <f t="shared" si="2"/>
        <v>2526000</v>
      </c>
      <c r="AJ32" s="86">
        <f t="shared" si="2"/>
        <v>2526000</v>
      </c>
      <c r="AK32" s="86">
        <f t="shared" si="2"/>
        <v>2526000</v>
      </c>
      <c r="AL32" s="86">
        <f t="shared" si="2"/>
        <v>2526000</v>
      </c>
      <c r="AM32" s="86">
        <f>AG32+AH32+AI32+AJ32+AK32+AL32</f>
        <v>15156000</v>
      </c>
      <c r="AN32" s="105" t="s">
        <v>112</v>
      </c>
    </row>
    <row r="33" spans="1:40" s="88" customFormat="1" ht="36.75" customHeight="1" x14ac:dyDescent="0.25">
      <c r="A33" s="48">
        <v>8</v>
      </c>
      <c r="B33" s="48">
        <v>0</v>
      </c>
      <c r="C33" s="48">
        <v>7</v>
      </c>
      <c r="D33" s="48">
        <v>0</v>
      </c>
      <c r="E33" s="48">
        <v>5</v>
      </c>
      <c r="F33" s="48">
        <v>0</v>
      </c>
      <c r="G33" s="48">
        <v>0</v>
      </c>
      <c r="H33" s="48">
        <v>1</v>
      </c>
      <c r="I33" s="48">
        <v>9</v>
      </c>
      <c r="J33" s="48">
        <v>1</v>
      </c>
      <c r="K33" s="48">
        <v>0</v>
      </c>
      <c r="L33" s="48">
        <v>2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1</v>
      </c>
      <c r="S33" s="48">
        <v>9</v>
      </c>
      <c r="T33" s="48">
        <v>1</v>
      </c>
      <c r="U33" s="48">
        <v>1</v>
      </c>
      <c r="V33" s="48">
        <v>2</v>
      </c>
      <c r="W33" s="48">
        <v>0</v>
      </c>
      <c r="X33" s="48">
        <v>0</v>
      </c>
      <c r="Y33" s="48">
        <v>0</v>
      </c>
      <c r="Z33" s="48">
        <v>0</v>
      </c>
      <c r="AA33" s="48">
        <v>1</v>
      </c>
      <c r="AB33" s="52" t="s">
        <v>162</v>
      </c>
      <c r="AC33" s="50" t="s">
        <v>22</v>
      </c>
      <c r="AD33" s="108"/>
      <c r="AE33" s="108"/>
      <c r="AF33" s="108"/>
      <c r="AG33" s="60">
        <v>80</v>
      </c>
      <c r="AH33" s="60">
        <v>78</v>
      </c>
      <c r="AI33" s="60">
        <v>76</v>
      </c>
      <c r="AJ33" s="60">
        <v>74</v>
      </c>
      <c r="AK33" s="60">
        <v>72</v>
      </c>
      <c r="AL33" s="60">
        <v>70</v>
      </c>
      <c r="AM33" s="61">
        <v>70</v>
      </c>
      <c r="AN33" s="105" t="s">
        <v>142</v>
      </c>
    </row>
    <row r="34" spans="1:40" s="88" customFormat="1" ht="38.25" customHeight="1" x14ac:dyDescent="0.25">
      <c r="A34" s="48">
        <v>8</v>
      </c>
      <c r="B34" s="48">
        <v>0</v>
      </c>
      <c r="C34" s="48">
        <v>7</v>
      </c>
      <c r="D34" s="48">
        <v>0</v>
      </c>
      <c r="E34" s="48">
        <v>5</v>
      </c>
      <c r="F34" s="48">
        <v>0</v>
      </c>
      <c r="G34" s="48">
        <v>2</v>
      </c>
      <c r="H34" s="48">
        <v>1</v>
      </c>
      <c r="I34" s="48">
        <v>9</v>
      </c>
      <c r="J34" s="48">
        <v>1</v>
      </c>
      <c r="K34" s="48">
        <v>0</v>
      </c>
      <c r="L34" s="48">
        <v>2</v>
      </c>
      <c r="M34" s="48">
        <v>2</v>
      </c>
      <c r="N34" s="48">
        <v>0</v>
      </c>
      <c r="O34" s="48">
        <v>2</v>
      </c>
      <c r="P34" s="48">
        <v>1</v>
      </c>
      <c r="Q34" s="48">
        <v>0</v>
      </c>
      <c r="R34" s="48">
        <v>1</v>
      </c>
      <c r="S34" s="48">
        <v>9</v>
      </c>
      <c r="T34" s="48">
        <v>1</v>
      </c>
      <c r="U34" s="48">
        <v>1</v>
      </c>
      <c r="V34" s="48">
        <v>2</v>
      </c>
      <c r="W34" s="48">
        <v>2</v>
      </c>
      <c r="X34" s="48">
        <v>1</v>
      </c>
      <c r="Y34" s="48">
        <v>0</v>
      </c>
      <c r="Z34" s="48">
        <v>0</v>
      </c>
      <c r="AA34" s="48">
        <v>0</v>
      </c>
      <c r="AB34" s="49" t="s">
        <v>163</v>
      </c>
      <c r="AC34" s="50" t="s">
        <v>63</v>
      </c>
      <c r="AD34" s="51" t="e">
        <f>#REF!+#REF!+#REF!+AD35</f>
        <v>#REF!</v>
      </c>
      <c r="AE34" s="51" t="e">
        <f>#REF!+#REF!+#REF!+AE35</f>
        <v>#REF!</v>
      </c>
      <c r="AF34" s="51" t="e">
        <f>#REF!+#REF!+#REF!+AF35</f>
        <v>#REF!</v>
      </c>
      <c r="AG34" s="86">
        <v>810000</v>
      </c>
      <c r="AH34" s="86">
        <v>810000</v>
      </c>
      <c r="AI34" s="86">
        <v>810000</v>
      </c>
      <c r="AJ34" s="86">
        <v>810000</v>
      </c>
      <c r="AK34" s="86">
        <v>810000</v>
      </c>
      <c r="AL34" s="86">
        <v>810000</v>
      </c>
      <c r="AM34" s="61">
        <f>AL34+AK34+AJ34+AI34+AH34+AG34</f>
        <v>4860000</v>
      </c>
      <c r="AN34" s="105" t="s">
        <v>112</v>
      </c>
    </row>
    <row r="35" spans="1:40" s="5" customFormat="1" ht="31.5" hidden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5" t="s">
        <v>21</v>
      </c>
      <c r="AC35" s="39" t="s">
        <v>2</v>
      </c>
      <c r="AD35" s="43"/>
      <c r="AE35" s="43"/>
      <c r="AF35" s="43"/>
      <c r="AG35" s="57"/>
      <c r="AH35" s="57"/>
      <c r="AI35" s="57"/>
      <c r="AJ35" s="57"/>
      <c r="AK35" s="57"/>
      <c r="AL35" s="57"/>
      <c r="AM35" s="40">
        <f>AF35+AG35+AH35+AI35+AJ35+AK35</f>
        <v>0</v>
      </c>
      <c r="AN35" s="105" t="s">
        <v>112</v>
      </c>
    </row>
    <row r="36" spans="1:40" s="5" customFormat="1" ht="42.75" customHeight="1" x14ac:dyDescent="0.25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1</v>
      </c>
      <c r="AB36" s="47" t="s">
        <v>90</v>
      </c>
      <c r="AC36" s="39" t="s">
        <v>23</v>
      </c>
      <c r="AD36" s="43"/>
      <c r="AE36" s="43"/>
      <c r="AF36" s="43"/>
      <c r="AG36" s="57">
        <v>5</v>
      </c>
      <c r="AH36" s="57">
        <v>3</v>
      </c>
      <c r="AI36" s="57">
        <v>3</v>
      </c>
      <c r="AJ36" s="57">
        <v>3</v>
      </c>
      <c r="AK36" s="57">
        <v>3</v>
      </c>
      <c r="AL36" s="57">
        <v>3</v>
      </c>
      <c r="AM36" s="40">
        <v>20</v>
      </c>
      <c r="AN36" s="105" t="s">
        <v>142</v>
      </c>
    </row>
    <row r="37" spans="1:40" s="5" customFormat="1" ht="43.5" customHeight="1" x14ac:dyDescent="0.25">
      <c r="A37" s="48">
        <v>8</v>
      </c>
      <c r="B37" s="48">
        <v>0</v>
      </c>
      <c r="C37" s="48">
        <v>7</v>
      </c>
      <c r="D37" s="48">
        <v>0</v>
      </c>
      <c r="E37" s="48">
        <v>5</v>
      </c>
      <c r="F37" s="48">
        <v>0</v>
      </c>
      <c r="G37" s="48">
        <v>2</v>
      </c>
      <c r="H37" s="48">
        <v>1</v>
      </c>
      <c r="I37" s="48">
        <v>9</v>
      </c>
      <c r="J37" s="48">
        <v>1</v>
      </c>
      <c r="K37" s="48">
        <v>0</v>
      </c>
      <c r="L37" s="48">
        <v>2</v>
      </c>
      <c r="M37" s="48">
        <v>2</v>
      </c>
      <c r="N37" s="48">
        <v>0</v>
      </c>
      <c r="O37" s="48">
        <v>2</v>
      </c>
      <c r="P37" s="48">
        <v>1</v>
      </c>
      <c r="Q37" s="48">
        <v>0</v>
      </c>
      <c r="R37" s="48">
        <v>1</v>
      </c>
      <c r="S37" s="48">
        <v>9</v>
      </c>
      <c r="T37" s="48">
        <v>1</v>
      </c>
      <c r="U37" s="48">
        <v>1</v>
      </c>
      <c r="V37" s="48">
        <v>2</v>
      </c>
      <c r="W37" s="48">
        <v>2</v>
      </c>
      <c r="X37" s="48">
        <v>1</v>
      </c>
      <c r="Y37" s="48">
        <v>0</v>
      </c>
      <c r="Z37" s="48">
        <v>0</v>
      </c>
      <c r="AA37" s="48">
        <v>2</v>
      </c>
      <c r="AB37" s="47" t="s">
        <v>75</v>
      </c>
      <c r="AC37" s="39" t="s">
        <v>91</v>
      </c>
      <c r="AD37" s="43"/>
      <c r="AE37" s="43"/>
      <c r="AF37" s="43"/>
      <c r="AG37" s="57">
        <v>1000</v>
      </c>
      <c r="AH37" s="57">
        <v>500</v>
      </c>
      <c r="AI37" s="57">
        <v>500</v>
      </c>
      <c r="AJ37" s="57">
        <v>500</v>
      </c>
      <c r="AK37" s="57">
        <v>500</v>
      </c>
      <c r="AL37" s="57">
        <v>500</v>
      </c>
      <c r="AM37" s="40">
        <v>3500</v>
      </c>
      <c r="AN37" s="105" t="s">
        <v>142</v>
      </c>
    </row>
    <row r="38" spans="1:40" s="88" customFormat="1" ht="51.75" customHeight="1" x14ac:dyDescent="0.25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3</v>
      </c>
      <c r="H38" s="48">
        <v>1</v>
      </c>
      <c r="I38" s="48">
        <v>9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1</v>
      </c>
      <c r="S38" s="48">
        <v>9</v>
      </c>
      <c r="T38" s="48">
        <v>1</v>
      </c>
      <c r="U38" s="48">
        <v>1</v>
      </c>
      <c r="V38" s="48">
        <v>2</v>
      </c>
      <c r="W38" s="48">
        <v>2</v>
      </c>
      <c r="X38" s="48">
        <v>2</v>
      </c>
      <c r="Y38" s="48">
        <v>0</v>
      </c>
      <c r="Z38" s="48">
        <v>0</v>
      </c>
      <c r="AA38" s="48">
        <v>0</v>
      </c>
      <c r="AB38" s="49" t="s">
        <v>164</v>
      </c>
      <c r="AC38" s="50" t="s">
        <v>63</v>
      </c>
      <c r="AD38" s="51" t="e">
        <f>#REF!+#REF!+#REF!+AD39</f>
        <v>#REF!</v>
      </c>
      <c r="AE38" s="51" t="e">
        <f>#REF!+#REF!+#REF!+AE39</f>
        <v>#REF!</v>
      </c>
      <c r="AF38" s="51" t="e">
        <f>#REF!+#REF!+#REF!+AF39</f>
        <v>#REF!</v>
      </c>
      <c r="AG38" s="86">
        <v>500000</v>
      </c>
      <c r="AH38" s="86">
        <v>500000</v>
      </c>
      <c r="AI38" s="86">
        <v>500000</v>
      </c>
      <c r="AJ38" s="86">
        <v>500000</v>
      </c>
      <c r="AK38" s="86">
        <v>500000</v>
      </c>
      <c r="AL38" s="86">
        <v>500000</v>
      </c>
      <c r="AM38" s="61">
        <f>AL38+AK38+AJ38+AI38+AH38+AG38</f>
        <v>3000000</v>
      </c>
      <c r="AN38" s="105" t="s">
        <v>112</v>
      </c>
    </row>
    <row r="39" spans="1:40" s="5" customFormat="1" ht="31.5" hidden="1" x14ac:dyDescent="0.25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0</v>
      </c>
      <c r="H39" s="48">
        <v>2</v>
      </c>
      <c r="I39" s="48">
        <v>0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2</v>
      </c>
      <c r="S39" s="48">
        <v>0</v>
      </c>
      <c r="T39" s="48">
        <v>1</v>
      </c>
      <c r="U39" s="48">
        <v>1</v>
      </c>
      <c r="V39" s="48">
        <v>2</v>
      </c>
      <c r="W39" s="48">
        <v>2</v>
      </c>
      <c r="X39" s="48">
        <v>1</v>
      </c>
      <c r="Y39" s="48">
        <v>0</v>
      </c>
      <c r="Z39" s="48">
        <v>0</v>
      </c>
      <c r="AA39" s="48">
        <v>2</v>
      </c>
      <c r="AB39" s="45" t="s">
        <v>21</v>
      </c>
      <c r="AC39" s="39" t="s">
        <v>2</v>
      </c>
      <c r="AD39" s="43"/>
      <c r="AE39" s="43"/>
      <c r="AF39" s="43"/>
      <c r="AG39" s="57"/>
      <c r="AH39" s="57"/>
      <c r="AI39" s="57"/>
      <c r="AJ39" s="57"/>
      <c r="AK39" s="57"/>
      <c r="AL39" s="57"/>
      <c r="AM39" s="40">
        <f>AF39+AG39+AH39+AI39+AJ39+AK39</f>
        <v>0</v>
      </c>
      <c r="AN39" s="105" t="s">
        <v>112</v>
      </c>
    </row>
    <row r="40" spans="1:40" s="5" customFormat="1" ht="39.75" customHeight="1" x14ac:dyDescent="0.25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1</v>
      </c>
      <c r="AB40" s="47" t="s">
        <v>116</v>
      </c>
      <c r="AC40" s="39" t="s">
        <v>23</v>
      </c>
      <c r="AD40" s="43"/>
      <c r="AE40" s="43"/>
      <c r="AF40" s="43"/>
      <c r="AG40" s="57">
        <v>5</v>
      </c>
      <c r="AH40" s="57">
        <v>5</v>
      </c>
      <c r="AI40" s="57">
        <v>5</v>
      </c>
      <c r="AJ40" s="57">
        <v>5</v>
      </c>
      <c r="AK40" s="57">
        <v>5</v>
      </c>
      <c r="AL40" s="57">
        <v>5</v>
      </c>
      <c r="AM40" s="40">
        <v>30</v>
      </c>
      <c r="AN40" s="105" t="s">
        <v>142</v>
      </c>
    </row>
    <row r="41" spans="1:40" s="5" customFormat="1" ht="33" customHeight="1" x14ac:dyDescent="0.25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3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2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2</v>
      </c>
      <c r="Y41" s="48">
        <v>0</v>
      </c>
      <c r="Z41" s="48">
        <v>0</v>
      </c>
      <c r="AA41" s="48">
        <v>2</v>
      </c>
      <c r="AB41" s="47" t="s">
        <v>76</v>
      </c>
      <c r="AC41" s="39" t="s">
        <v>23</v>
      </c>
      <c r="AD41" s="43"/>
      <c r="AE41" s="43"/>
      <c r="AF41" s="43"/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7">
        <v>0</v>
      </c>
      <c r="AM41" s="40">
        <v>0</v>
      </c>
      <c r="AN41" s="105" t="s">
        <v>142</v>
      </c>
    </row>
    <row r="42" spans="1:40" s="5" customFormat="1" ht="36" customHeight="1" x14ac:dyDescent="0.25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0</v>
      </c>
      <c r="AB42" s="54" t="s">
        <v>165</v>
      </c>
      <c r="AC42" s="39" t="s">
        <v>63</v>
      </c>
      <c r="AD42" s="43"/>
      <c r="AE42" s="43"/>
      <c r="AF42" s="43"/>
      <c r="AG42" s="83">
        <v>0</v>
      </c>
      <c r="AH42" s="83">
        <v>0</v>
      </c>
      <c r="AI42" s="83">
        <v>0</v>
      </c>
      <c r="AJ42" s="83">
        <v>0</v>
      </c>
      <c r="AK42" s="83">
        <v>0</v>
      </c>
      <c r="AL42" s="83">
        <v>0</v>
      </c>
      <c r="AM42" s="84">
        <f>AF42+AG42+AH42+AI42+AJ42+AK42</f>
        <v>0</v>
      </c>
      <c r="AN42" s="105" t="s">
        <v>142</v>
      </c>
    </row>
    <row r="43" spans="1:40" s="5" customFormat="1" ht="31.5" customHeight="1" x14ac:dyDescent="0.25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3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3</v>
      </c>
      <c r="Y43" s="48">
        <v>0</v>
      </c>
      <c r="Z43" s="48">
        <v>0</v>
      </c>
      <c r="AA43" s="48">
        <v>1</v>
      </c>
      <c r="AB43" s="47" t="s">
        <v>77</v>
      </c>
      <c r="AC43" s="39" t="s">
        <v>23</v>
      </c>
      <c r="AD43" s="43"/>
      <c r="AE43" s="43"/>
      <c r="AF43" s="43"/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7">
        <v>0</v>
      </c>
      <c r="AM43" s="57">
        <v>0</v>
      </c>
      <c r="AN43" s="105" t="s">
        <v>142</v>
      </c>
    </row>
    <row r="44" spans="1:40" s="88" customFormat="1" ht="30.75" customHeight="1" x14ac:dyDescent="0.25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0</v>
      </c>
      <c r="AB44" s="53" t="s">
        <v>166</v>
      </c>
      <c r="AC44" s="50" t="s">
        <v>63</v>
      </c>
      <c r="AD44" s="51"/>
      <c r="AE44" s="51"/>
      <c r="AF44" s="51"/>
      <c r="AG44" s="86">
        <v>0</v>
      </c>
      <c r="AH44" s="86">
        <v>0</v>
      </c>
      <c r="AI44" s="86">
        <v>0</v>
      </c>
      <c r="AJ44" s="86">
        <v>0</v>
      </c>
      <c r="AK44" s="86">
        <v>0</v>
      </c>
      <c r="AL44" s="86">
        <v>0</v>
      </c>
      <c r="AM44" s="87">
        <f>AL44+AK44+AJ44+AI44+AH44+AG44</f>
        <v>0</v>
      </c>
      <c r="AN44" s="105" t="s">
        <v>142</v>
      </c>
    </row>
    <row r="45" spans="1:40" s="88" customFormat="1" ht="63" customHeight="1" x14ac:dyDescent="0.25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4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4</v>
      </c>
      <c r="Y45" s="48">
        <v>0</v>
      </c>
      <c r="Z45" s="48">
        <v>0</v>
      </c>
      <c r="AA45" s="48">
        <v>1</v>
      </c>
      <c r="AB45" s="53" t="s">
        <v>101</v>
      </c>
      <c r="AC45" s="50" t="s">
        <v>23</v>
      </c>
      <c r="AD45" s="51"/>
      <c r="AE45" s="51"/>
      <c r="AF45" s="51"/>
      <c r="AG45" s="5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105" t="s">
        <v>142</v>
      </c>
    </row>
    <row r="46" spans="1:40" s="88" customFormat="1" ht="50.25" customHeight="1" x14ac:dyDescent="0.25">
      <c r="A46" s="48">
        <v>8</v>
      </c>
      <c r="B46" s="48">
        <v>0</v>
      </c>
      <c r="C46" s="48">
        <v>7</v>
      </c>
      <c r="D46" s="48">
        <v>0</v>
      </c>
      <c r="E46" s="48">
        <v>5</v>
      </c>
      <c r="F46" s="48">
        <v>0</v>
      </c>
      <c r="G46" s="48">
        <v>2</v>
      </c>
      <c r="H46" s="48">
        <v>1</v>
      </c>
      <c r="I46" s="48">
        <v>9</v>
      </c>
      <c r="J46" s="48">
        <v>1</v>
      </c>
      <c r="K46" s="48">
        <v>0</v>
      </c>
      <c r="L46" s="48">
        <v>2</v>
      </c>
      <c r="M46" s="48">
        <v>2</v>
      </c>
      <c r="N46" s="48">
        <v>0</v>
      </c>
      <c r="O46" s="48">
        <v>2</v>
      </c>
      <c r="P46" s="48">
        <v>5</v>
      </c>
      <c r="Q46" s="48">
        <v>0</v>
      </c>
      <c r="R46" s="48">
        <v>1</v>
      </c>
      <c r="S46" s="48">
        <v>9</v>
      </c>
      <c r="T46" s="48">
        <v>1</v>
      </c>
      <c r="U46" s="48">
        <v>1</v>
      </c>
      <c r="V46" s="48">
        <v>2</v>
      </c>
      <c r="W46" s="48">
        <v>2</v>
      </c>
      <c r="X46" s="48">
        <v>5</v>
      </c>
      <c r="Y46" s="48">
        <v>0</v>
      </c>
      <c r="Z46" s="48">
        <v>0</v>
      </c>
      <c r="AA46" s="48">
        <v>0</v>
      </c>
      <c r="AB46" s="53" t="s">
        <v>167</v>
      </c>
      <c r="AC46" s="50" t="s">
        <v>63</v>
      </c>
      <c r="AD46" s="51"/>
      <c r="AE46" s="51"/>
      <c r="AF46" s="51"/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7">
        <f>AG46</f>
        <v>0</v>
      </c>
      <c r="AN46" s="105" t="s">
        <v>142</v>
      </c>
    </row>
    <row r="47" spans="1:40" s="104" customFormat="1" ht="25.5" customHeight="1" x14ac:dyDescent="0.25">
      <c r="A47" s="41">
        <v>8</v>
      </c>
      <c r="B47" s="41">
        <v>0</v>
      </c>
      <c r="C47" s="41">
        <v>7</v>
      </c>
      <c r="D47" s="41">
        <v>0</v>
      </c>
      <c r="E47" s="41">
        <v>5</v>
      </c>
      <c r="F47" s="41">
        <v>0</v>
      </c>
      <c r="G47" s="41">
        <v>2</v>
      </c>
      <c r="H47" s="41">
        <v>1</v>
      </c>
      <c r="I47" s="41">
        <v>9</v>
      </c>
      <c r="J47" s="41">
        <v>1</v>
      </c>
      <c r="K47" s="41">
        <v>0</v>
      </c>
      <c r="L47" s="41">
        <v>2</v>
      </c>
      <c r="M47" s="41">
        <v>2</v>
      </c>
      <c r="N47" s="41">
        <v>0</v>
      </c>
      <c r="O47" s="41">
        <v>2</v>
      </c>
      <c r="P47" s="41">
        <v>5</v>
      </c>
      <c r="Q47" s="41">
        <v>0</v>
      </c>
      <c r="R47" s="41">
        <v>1</v>
      </c>
      <c r="S47" s="41">
        <v>9</v>
      </c>
      <c r="T47" s="41">
        <v>1</v>
      </c>
      <c r="U47" s="41">
        <v>1</v>
      </c>
      <c r="V47" s="41">
        <v>2</v>
      </c>
      <c r="W47" s="41">
        <v>2</v>
      </c>
      <c r="X47" s="41">
        <v>5</v>
      </c>
      <c r="Y47" s="41">
        <v>0</v>
      </c>
      <c r="Z47" s="41">
        <v>0</v>
      </c>
      <c r="AA47" s="41">
        <v>1</v>
      </c>
      <c r="AB47" s="47" t="s">
        <v>126</v>
      </c>
      <c r="AC47" s="39"/>
      <c r="AD47" s="43"/>
      <c r="AE47" s="43"/>
      <c r="AF47" s="43"/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7">
        <v>0</v>
      </c>
      <c r="AM47" s="57">
        <v>0</v>
      </c>
      <c r="AN47" s="105" t="s">
        <v>142</v>
      </c>
    </row>
    <row r="48" spans="1:40" s="88" customFormat="1" ht="54.75" customHeight="1" x14ac:dyDescent="0.25">
      <c r="A48" s="48">
        <v>8</v>
      </c>
      <c r="B48" s="48">
        <v>0</v>
      </c>
      <c r="C48" s="48">
        <v>7</v>
      </c>
      <c r="D48" s="48">
        <v>0</v>
      </c>
      <c r="E48" s="48">
        <v>5</v>
      </c>
      <c r="F48" s="48">
        <v>0</v>
      </c>
      <c r="G48" s="48">
        <v>2</v>
      </c>
      <c r="H48" s="48">
        <v>1</v>
      </c>
      <c r="I48" s="48">
        <v>9</v>
      </c>
      <c r="J48" s="48">
        <v>1</v>
      </c>
      <c r="K48" s="48">
        <v>0</v>
      </c>
      <c r="L48" s="48">
        <v>2</v>
      </c>
      <c r="M48" s="48">
        <v>2</v>
      </c>
      <c r="N48" s="48">
        <v>0</v>
      </c>
      <c r="O48" s="48">
        <v>2</v>
      </c>
      <c r="P48" s="48">
        <v>5</v>
      </c>
      <c r="Q48" s="48">
        <v>0</v>
      </c>
      <c r="R48" s="48">
        <v>1</v>
      </c>
      <c r="S48" s="48">
        <v>9</v>
      </c>
      <c r="T48" s="48">
        <v>1</v>
      </c>
      <c r="U48" s="48">
        <v>1</v>
      </c>
      <c r="V48" s="48">
        <v>2</v>
      </c>
      <c r="W48" s="48">
        <v>2</v>
      </c>
      <c r="X48" s="48">
        <v>6</v>
      </c>
      <c r="Y48" s="48">
        <v>0</v>
      </c>
      <c r="Z48" s="48">
        <v>0</v>
      </c>
      <c r="AA48" s="48">
        <v>0</v>
      </c>
      <c r="AB48" s="53" t="s">
        <v>168</v>
      </c>
      <c r="AC48" s="50" t="s">
        <v>63</v>
      </c>
      <c r="AD48" s="51"/>
      <c r="AE48" s="51"/>
      <c r="AF48" s="51"/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7">
        <f>AG48</f>
        <v>0</v>
      </c>
      <c r="AN48" s="105" t="s">
        <v>112</v>
      </c>
    </row>
    <row r="49" spans="1:40" s="104" customFormat="1" ht="25.5" customHeight="1" x14ac:dyDescent="0.25">
      <c r="A49" s="41">
        <v>8</v>
      </c>
      <c r="B49" s="41">
        <v>0</v>
      </c>
      <c r="C49" s="41">
        <v>7</v>
      </c>
      <c r="D49" s="41">
        <v>0</v>
      </c>
      <c r="E49" s="41">
        <v>5</v>
      </c>
      <c r="F49" s="41">
        <v>0</v>
      </c>
      <c r="G49" s="41">
        <v>2</v>
      </c>
      <c r="H49" s="41">
        <v>1</v>
      </c>
      <c r="I49" s="41">
        <v>9</v>
      </c>
      <c r="J49" s="41">
        <v>1</v>
      </c>
      <c r="K49" s="41">
        <v>0</v>
      </c>
      <c r="L49" s="41">
        <v>2</v>
      </c>
      <c r="M49" s="41">
        <v>2</v>
      </c>
      <c r="N49" s="41">
        <v>0</v>
      </c>
      <c r="O49" s="41">
        <v>2</v>
      </c>
      <c r="P49" s="41">
        <v>5</v>
      </c>
      <c r="Q49" s="41">
        <v>0</v>
      </c>
      <c r="R49" s="41">
        <v>1</v>
      </c>
      <c r="S49" s="41">
        <v>9</v>
      </c>
      <c r="T49" s="41">
        <v>1</v>
      </c>
      <c r="U49" s="41">
        <v>1</v>
      </c>
      <c r="V49" s="41">
        <v>2</v>
      </c>
      <c r="W49" s="41">
        <v>2</v>
      </c>
      <c r="X49" s="41">
        <v>6</v>
      </c>
      <c r="Y49" s="41">
        <v>0</v>
      </c>
      <c r="Z49" s="41">
        <v>0</v>
      </c>
      <c r="AA49" s="41">
        <v>1</v>
      </c>
      <c r="AB49" s="47" t="s">
        <v>129</v>
      </c>
      <c r="AC49" s="39" t="s">
        <v>88</v>
      </c>
      <c r="AD49" s="43"/>
      <c r="AE49" s="43"/>
      <c r="AF49" s="43"/>
      <c r="AG49" s="57">
        <v>0</v>
      </c>
      <c r="AH49" s="57">
        <v>0</v>
      </c>
      <c r="AI49" s="57">
        <v>0</v>
      </c>
      <c r="AJ49" s="57">
        <v>0</v>
      </c>
      <c r="AK49" s="57">
        <v>0</v>
      </c>
      <c r="AL49" s="57">
        <v>0</v>
      </c>
      <c r="AM49" s="57">
        <v>0</v>
      </c>
      <c r="AN49" s="105" t="s">
        <v>142</v>
      </c>
    </row>
    <row r="50" spans="1:40" s="88" customFormat="1" ht="48.75" customHeight="1" x14ac:dyDescent="0.25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0</v>
      </c>
      <c r="AB50" s="53" t="s">
        <v>169</v>
      </c>
      <c r="AC50" s="50" t="s">
        <v>63</v>
      </c>
      <c r="AD50" s="51"/>
      <c r="AE50" s="51"/>
      <c r="AF50" s="51"/>
      <c r="AG50" s="86">
        <v>600000</v>
      </c>
      <c r="AH50" s="86">
        <v>600000</v>
      </c>
      <c r="AI50" s="86">
        <v>600000</v>
      </c>
      <c r="AJ50" s="86">
        <v>600000</v>
      </c>
      <c r="AK50" s="86">
        <v>600000</v>
      </c>
      <c r="AL50" s="86">
        <v>600000</v>
      </c>
      <c r="AM50" s="87">
        <f>AG50+AH50+AI50+AJ50+AK50+AL50</f>
        <v>3600000</v>
      </c>
      <c r="AN50" s="105" t="s">
        <v>112</v>
      </c>
    </row>
    <row r="51" spans="1:40" s="88" customFormat="1" ht="36.75" customHeight="1" x14ac:dyDescent="0.25">
      <c r="A51" s="48">
        <v>8</v>
      </c>
      <c r="B51" s="48">
        <v>0</v>
      </c>
      <c r="C51" s="48">
        <v>7</v>
      </c>
      <c r="D51" s="48">
        <v>0</v>
      </c>
      <c r="E51" s="48">
        <v>5</v>
      </c>
      <c r="F51" s="48">
        <v>0</v>
      </c>
      <c r="G51" s="48">
        <v>2</v>
      </c>
      <c r="H51" s="48">
        <v>1</v>
      </c>
      <c r="I51" s="48">
        <v>9</v>
      </c>
      <c r="J51" s="48">
        <v>1</v>
      </c>
      <c r="K51" s="48">
        <v>0</v>
      </c>
      <c r="L51" s="48">
        <v>2</v>
      </c>
      <c r="M51" s="48">
        <v>2</v>
      </c>
      <c r="N51" s="48">
        <v>0</v>
      </c>
      <c r="O51" s="48">
        <v>2</v>
      </c>
      <c r="P51" s="48">
        <v>7</v>
      </c>
      <c r="Q51" s="48">
        <v>0</v>
      </c>
      <c r="R51" s="48">
        <v>1</v>
      </c>
      <c r="S51" s="48">
        <v>9</v>
      </c>
      <c r="T51" s="48">
        <v>1</v>
      </c>
      <c r="U51" s="48">
        <v>1</v>
      </c>
      <c r="V51" s="48">
        <v>2</v>
      </c>
      <c r="W51" s="48">
        <v>2</v>
      </c>
      <c r="X51" s="48">
        <v>7</v>
      </c>
      <c r="Y51" s="48">
        <v>0</v>
      </c>
      <c r="Z51" s="48">
        <v>0</v>
      </c>
      <c r="AA51" s="48">
        <v>1</v>
      </c>
      <c r="AB51" s="53" t="s">
        <v>113</v>
      </c>
      <c r="AC51" s="50" t="s">
        <v>23</v>
      </c>
      <c r="AD51" s="51"/>
      <c r="AE51" s="51"/>
      <c r="AF51" s="51"/>
      <c r="AG51" s="59">
        <v>0</v>
      </c>
      <c r="AH51" s="59">
        <v>0</v>
      </c>
      <c r="AI51" s="59">
        <v>0</v>
      </c>
      <c r="AJ51" s="59">
        <v>0</v>
      </c>
      <c r="AK51" s="59">
        <v>0</v>
      </c>
      <c r="AL51" s="59">
        <v>0</v>
      </c>
      <c r="AM51" s="61">
        <v>0</v>
      </c>
      <c r="AN51" s="105" t="s">
        <v>142</v>
      </c>
    </row>
    <row r="52" spans="1:40" s="88" customFormat="1" ht="68.25" customHeight="1" x14ac:dyDescent="0.25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0</v>
      </c>
      <c r="AB52" s="53" t="s">
        <v>170</v>
      </c>
      <c r="AC52" s="50" t="s">
        <v>63</v>
      </c>
      <c r="AD52" s="51"/>
      <c r="AE52" s="51"/>
      <c r="AF52" s="51"/>
      <c r="AG52" s="86">
        <v>380000</v>
      </c>
      <c r="AH52" s="86">
        <v>380000</v>
      </c>
      <c r="AI52" s="86">
        <v>380000</v>
      </c>
      <c r="AJ52" s="86">
        <v>380000</v>
      </c>
      <c r="AK52" s="86">
        <v>380000</v>
      </c>
      <c r="AL52" s="86">
        <v>380000</v>
      </c>
      <c r="AM52" s="87">
        <f>AG52+AH52+AI52+AJ52+AK52+AL52</f>
        <v>2280000</v>
      </c>
      <c r="AN52" s="105" t="s">
        <v>112</v>
      </c>
    </row>
    <row r="53" spans="1:40" s="88" customFormat="1" ht="42.75" customHeight="1" x14ac:dyDescent="0.25">
      <c r="A53" s="48">
        <v>8</v>
      </c>
      <c r="B53" s="48">
        <v>0</v>
      </c>
      <c r="C53" s="48">
        <v>7</v>
      </c>
      <c r="D53" s="48">
        <v>0</v>
      </c>
      <c r="E53" s="48">
        <v>5</v>
      </c>
      <c r="F53" s="48">
        <v>0</v>
      </c>
      <c r="G53" s="48">
        <v>2</v>
      </c>
      <c r="H53" s="48">
        <v>1</v>
      </c>
      <c r="I53" s="48">
        <v>9</v>
      </c>
      <c r="J53" s="48">
        <v>1</v>
      </c>
      <c r="K53" s="48">
        <v>0</v>
      </c>
      <c r="L53" s="48">
        <v>2</v>
      </c>
      <c r="M53" s="48">
        <v>2</v>
      </c>
      <c r="N53" s="48">
        <v>0</v>
      </c>
      <c r="O53" s="48">
        <v>2</v>
      </c>
      <c r="P53" s="48">
        <v>8</v>
      </c>
      <c r="Q53" s="48">
        <v>0</v>
      </c>
      <c r="R53" s="48">
        <v>1</v>
      </c>
      <c r="S53" s="48">
        <v>9</v>
      </c>
      <c r="T53" s="48">
        <v>1</v>
      </c>
      <c r="U53" s="48">
        <v>1</v>
      </c>
      <c r="V53" s="48">
        <v>2</v>
      </c>
      <c r="W53" s="48">
        <v>2</v>
      </c>
      <c r="X53" s="48">
        <v>8</v>
      </c>
      <c r="Y53" s="48">
        <v>0</v>
      </c>
      <c r="Z53" s="48">
        <v>0</v>
      </c>
      <c r="AA53" s="48">
        <v>1</v>
      </c>
      <c r="AB53" s="53" t="s">
        <v>114</v>
      </c>
      <c r="AC53" s="50" t="s">
        <v>23</v>
      </c>
      <c r="AD53" s="51"/>
      <c r="AE53" s="51"/>
      <c r="AF53" s="51"/>
      <c r="AG53" s="59">
        <v>13</v>
      </c>
      <c r="AH53" s="59">
        <v>13</v>
      </c>
      <c r="AI53" s="59">
        <v>13</v>
      </c>
      <c r="AJ53" s="59">
        <v>13</v>
      </c>
      <c r="AK53" s="59">
        <v>13</v>
      </c>
      <c r="AL53" s="59">
        <v>13</v>
      </c>
      <c r="AM53" s="61">
        <v>78</v>
      </c>
      <c r="AN53" s="105" t="s">
        <v>142</v>
      </c>
    </row>
    <row r="54" spans="1:40" s="88" customFormat="1" ht="42" customHeight="1" x14ac:dyDescent="0.25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136" t="s">
        <v>171</v>
      </c>
      <c r="AC54" s="50" t="s">
        <v>63</v>
      </c>
      <c r="AD54" s="51"/>
      <c r="AE54" s="51"/>
      <c r="AF54" s="51"/>
      <c r="AG54" s="86">
        <v>236000</v>
      </c>
      <c r="AH54" s="86">
        <v>236000</v>
      </c>
      <c r="AI54" s="86">
        <v>236000</v>
      </c>
      <c r="AJ54" s="86">
        <v>236000</v>
      </c>
      <c r="AK54" s="86">
        <v>236000</v>
      </c>
      <c r="AL54" s="86">
        <v>236000</v>
      </c>
      <c r="AM54" s="87">
        <f>AG54+AH54+AI54+AJ54+AK54+AL54</f>
        <v>1416000</v>
      </c>
      <c r="AN54" s="105" t="s">
        <v>112</v>
      </c>
    </row>
    <row r="55" spans="1:40" s="88" customFormat="1" ht="33" customHeight="1" x14ac:dyDescent="0.25">
      <c r="A55" s="48">
        <v>8</v>
      </c>
      <c r="B55" s="48">
        <v>0</v>
      </c>
      <c r="C55" s="48">
        <v>7</v>
      </c>
      <c r="D55" s="48">
        <v>0</v>
      </c>
      <c r="E55" s="48">
        <v>5</v>
      </c>
      <c r="F55" s="48">
        <v>0</v>
      </c>
      <c r="G55" s="48">
        <v>2</v>
      </c>
      <c r="H55" s="48">
        <v>1</v>
      </c>
      <c r="I55" s="48">
        <v>9</v>
      </c>
      <c r="J55" s="48">
        <v>1</v>
      </c>
      <c r="K55" s="48">
        <v>0</v>
      </c>
      <c r="L55" s="48">
        <v>2</v>
      </c>
      <c r="M55" s="48">
        <v>2</v>
      </c>
      <c r="N55" s="48">
        <v>0</v>
      </c>
      <c r="O55" s="48">
        <v>2</v>
      </c>
      <c r="P55" s="48">
        <v>9</v>
      </c>
      <c r="Q55" s="48">
        <v>0</v>
      </c>
      <c r="R55" s="48">
        <v>1</v>
      </c>
      <c r="S55" s="48">
        <v>9</v>
      </c>
      <c r="T55" s="48">
        <v>1</v>
      </c>
      <c r="U55" s="48">
        <v>1</v>
      </c>
      <c r="V55" s="48">
        <v>2</v>
      </c>
      <c r="W55" s="48">
        <v>2</v>
      </c>
      <c r="X55" s="48">
        <v>9</v>
      </c>
      <c r="Y55" s="48">
        <v>0</v>
      </c>
      <c r="Z55" s="48">
        <v>0</v>
      </c>
      <c r="AA55" s="48">
        <v>0</v>
      </c>
      <c r="AB55" s="53" t="s">
        <v>117</v>
      </c>
      <c r="AC55" s="50" t="s">
        <v>23</v>
      </c>
      <c r="AD55" s="51"/>
      <c r="AE55" s="51"/>
      <c r="AF55" s="51"/>
      <c r="AG55" s="59">
        <v>1</v>
      </c>
      <c r="AH55" s="59">
        <v>1</v>
      </c>
      <c r="AI55" s="59">
        <v>1</v>
      </c>
      <c r="AJ55" s="59">
        <v>1</v>
      </c>
      <c r="AK55" s="59">
        <v>1</v>
      </c>
      <c r="AL55" s="59">
        <v>1</v>
      </c>
      <c r="AM55" s="61">
        <v>6</v>
      </c>
      <c r="AN55" s="105" t="s">
        <v>142</v>
      </c>
    </row>
    <row r="56" spans="1:40" s="88" customFormat="1" ht="49.5" customHeight="1" x14ac:dyDescent="0.25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52" t="s">
        <v>172</v>
      </c>
      <c r="AC56" s="50" t="s">
        <v>63</v>
      </c>
      <c r="AD56" s="51"/>
      <c r="AE56" s="51"/>
      <c r="AF56" s="51"/>
      <c r="AG56" s="86">
        <f>AG58+AG62+AG64+AG68</f>
        <v>565700</v>
      </c>
      <c r="AH56" s="86">
        <f>AH58+AH64</f>
        <v>565700</v>
      </c>
      <c r="AI56" s="86">
        <f t="shared" ref="AI56:AL56" si="3">AI58+AI64</f>
        <v>565700</v>
      </c>
      <c r="AJ56" s="86">
        <f t="shared" si="3"/>
        <v>565700</v>
      </c>
      <c r="AK56" s="86">
        <f t="shared" si="3"/>
        <v>565700</v>
      </c>
      <c r="AL56" s="86">
        <f t="shared" si="3"/>
        <v>565700</v>
      </c>
      <c r="AM56" s="87">
        <f>AG56+AH56+AI56+AJ56+AK56+AL56</f>
        <v>3394200</v>
      </c>
      <c r="AN56" s="105" t="s">
        <v>112</v>
      </c>
    </row>
    <row r="57" spans="1:40" s="88" customFormat="1" ht="32.25" customHeight="1" x14ac:dyDescent="0.25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0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0</v>
      </c>
      <c r="X57" s="48">
        <v>0</v>
      </c>
      <c r="Y57" s="48">
        <v>0</v>
      </c>
      <c r="Z57" s="48">
        <v>0</v>
      </c>
      <c r="AA57" s="48">
        <v>1</v>
      </c>
      <c r="AB57" s="52" t="s">
        <v>118</v>
      </c>
      <c r="AC57" s="50" t="s">
        <v>23</v>
      </c>
      <c r="AD57" s="51"/>
      <c r="AE57" s="51"/>
      <c r="AF57" s="51"/>
      <c r="AG57" s="67">
        <v>3</v>
      </c>
      <c r="AH57" s="67">
        <v>3</v>
      </c>
      <c r="AI57" s="67">
        <v>3</v>
      </c>
      <c r="AJ57" s="67">
        <v>3</v>
      </c>
      <c r="AK57" s="67">
        <v>3</v>
      </c>
      <c r="AL57" s="67">
        <v>3</v>
      </c>
      <c r="AM57" s="89">
        <v>24</v>
      </c>
      <c r="AN57" s="105" t="s">
        <v>142</v>
      </c>
    </row>
    <row r="58" spans="1:40" s="88" customFormat="1" ht="69.75" customHeight="1" x14ac:dyDescent="0.25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0</v>
      </c>
      <c r="AB58" s="90" t="s">
        <v>173</v>
      </c>
      <c r="AC58" s="50" t="s">
        <v>63</v>
      </c>
      <c r="AD58" s="51">
        <v>0</v>
      </c>
      <c r="AE58" s="51">
        <v>0</v>
      </c>
      <c r="AF58" s="51">
        <v>0</v>
      </c>
      <c r="AG58" s="86">
        <v>565700</v>
      </c>
      <c r="AH58" s="86">
        <v>565700</v>
      </c>
      <c r="AI58" s="86">
        <v>565700</v>
      </c>
      <c r="AJ58" s="86">
        <v>565700</v>
      </c>
      <c r="AK58" s="86">
        <v>565700</v>
      </c>
      <c r="AL58" s="86">
        <v>565700</v>
      </c>
      <c r="AM58" s="87">
        <f>AL58+AK58+AJ58+AI58+AH58+AG58</f>
        <v>3394200</v>
      </c>
      <c r="AN58" s="105" t="s">
        <v>142</v>
      </c>
    </row>
    <row r="59" spans="1:40" s="88" customFormat="1" ht="34.5" customHeight="1" x14ac:dyDescent="0.25">
      <c r="A59" s="48">
        <v>8</v>
      </c>
      <c r="B59" s="48">
        <v>0</v>
      </c>
      <c r="C59" s="48">
        <v>7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1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1</v>
      </c>
      <c r="X59" s="48">
        <v>0</v>
      </c>
      <c r="Y59" s="48">
        <v>0</v>
      </c>
      <c r="Z59" s="48">
        <v>0</v>
      </c>
      <c r="AA59" s="48">
        <v>1</v>
      </c>
      <c r="AB59" s="107" t="s">
        <v>78</v>
      </c>
      <c r="AC59" s="50" t="s">
        <v>23</v>
      </c>
      <c r="AD59" s="51"/>
      <c r="AE59" s="51"/>
      <c r="AF59" s="51"/>
      <c r="AG59" s="67">
        <v>3</v>
      </c>
      <c r="AH59" s="67">
        <v>3</v>
      </c>
      <c r="AI59" s="67">
        <v>3</v>
      </c>
      <c r="AJ59" s="67">
        <v>3</v>
      </c>
      <c r="AK59" s="67">
        <v>3</v>
      </c>
      <c r="AL59" s="67">
        <v>3</v>
      </c>
      <c r="AM59" s="106">
        <v>18</v>
      </c>
      <c r="AN59" s="105" t="s">
        <v>142</v>
      </c>
    </row>
    <row r="60" spans="1:40" s="88" customFormat="1" ht="46.5" customHeight="1" x14ac:dyDescent="0.25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0</v>
      </c>
      <c r="AB60" s="53" t="s">
        <v>174</v>
      </c>
      <c r="AC60" s="50" t="s">
        <v>63</v>
      </c>
      <c r="AD60" s="51"/>
      <c r="AE60" s="51"/>
      <c r="AF60" s="51"/>
      <c r="AG60" s="86">
        <v>0</v>
      </c>
      <c r="AH60" s="86">
        <v>0</v>
      </c>
      <c r="AI60" s="86">
        <v>0</v>
      </c>
      <c r="AJ60" s="86">
        <v>0</v>
      </c>
      <c r="AK60" s="86">
        <v>0</v>
      </c>
      <c r="AL60" s="86">
        <v>0</v>
      </c>
      <c r="AM60" s="87">
        <f>AF60+AG60+AH60+AI60+AJ60+AK60</f>
        <v>0</v>
      </c>
      <c r="AN60" s="105" t="s">
        <v>142</v>
      </c>
    </row>
    <row r="61" spans="1:40" s="5" customFormat="1" ht="38.25" customHeight="1" x14ac:dyDescent="0.25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2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2</v>
      </c>
      <c r="X61" s="48">
        <v>0</v>
      </c>
      <c r="Y61" s="48">
        <v>0</v>
      </c>
      <c r="Z61" s="48">
        <v>0</v>
      </c>
      <c r="AA61" s="48">
        <v>1</v>
      </c>
      <c r="AB61" s="47" t="s">
        <v>79</v>
      </c>
      <c r="AC61" s="39"/>
      <c r="AD61" s="43"/>
      <c r="AE61" s="43"/>
      <c r="AF61" s="43"/>
      <c r="AG61" s="59"/>
      <c r="AH61" s="59"/>
      <c r="AI61" s="57"/>
      <c r="AJ61" s="57"/>
      <c r="AK61" s="57"/>
      <c r="AL61" s="57"/>
      <c r="AM61" s="40"/>
      <c r="AN61" s="105" t="s">
        <v>142</v>
      </c>
    </row>
    <row r="62" spans="1:40" s="88" customFormat="1" ht="51.75" customHeight="1" x14ac:dyDescent="0.25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0</v>
      </c>
      <c r="AB62" s="53" t="s">
        <v>130</v>
      </c>
      <c r="AC62" s="50" t="s">
        <v>63</v>
      </c>
      <c r="AD62" s="51"/>
      <c r="AE62" s="51"/>
      <c r="AF62" s="51"/>
      <c r="AG62" s="86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87">
        <f>AG62</f>
        <v>0</v>
      </c>
      <c r="AN62" s="105" t="s">
        <v>142</v>
      </c>
    </row>
    <row r="63" spans="1:40" s="5" customFormat="1" ht="33.75" customHeight="1" x14ac:dyDescent="0.25">
      <c r="A63" s="48">
        <v>8</v>
      </c>
      <c r="B63" s="48">
        <v>0</v>
      </c>
      <c r="C63" s="48">
        <v>0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3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3</v>
      </c>
      <c r="X63" s="48">
        <v>0</v>
      </c>
      <c r="Y63" s="48">
        <v>0</v>
      </c>
      <c r="Z63" s="48">
        <v>0</v>
      </c>
      <c r="AA63" s="48">
        <v>1</v>
      </c>
      <c r="AB63" s="47" t="s">
        <v>80</v>
      </c>
      <c r="AC63" s="39" t="s">
        <v>89</v>
      </c>
      <c r="AD63" s="43"/>
      <c r="AE63" s="43"/>
      <c r="AF63" s="43"/>
      <c r="AG63" s="59">
        <v>1</v>
      </c>
      <c r="AH63" s="59">
        <v>1</v>
      </c>
      <c r="AI63" s="57">
        <v>1</v>
      </c>
      <c r="AJ63" s="57">
        <v>1</v>
      </c>
      <c r="AK63" s="57">
        <v>1</v>
      </c>
      <c r="AL63" s="57">
        <v>1</v>
      </c>
      <c r="AM63" s="40">
        <v>1</v>
      </c>
      <c r="AN63" s="105" t="s">
        <v>142</v>
      </c>
    </row>
    <row r="64" spans="1:40" s="88" customFormat="1" ht="66.75" customHeight="1" x14ac:dyDescent="0.25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0</v>
      </c>
      <c r="AB64" s="53" t="s">
        <v>92</v>
      </c>
      <c r="AC64" s="50" t="s">
        <v>63</v>
      </c>
      <c r="AD64" s="51"/>
      <c r="AE64" s="51"/>
      <c r="AF64" s="51"/>
      <c r="AG64" s="86">
        <v>0</v>
      </c>
      <c r="AH64" s="86">
        <v>0</v>
      </c>
      <c r="AI64" s="86">
        <v>0</v>
      </c>
      <c r="AJ64" s="86">
        <v>0</v>
      </c>
      <c r="AK64" s="86">
        <v>0</v>
      </c>
      <c r="AL64" s="86">
        <v>0</v>
      </c>
      <c r="AM64" s="87">
        <f>AL64+AK64+AJ64+AI64+AH64+AG64</f>
        <v>0</v>
      </c>
      <c r="AN64" s="105" t="s">
        <v>142</v>
      </c>
    </row>
    <row r="65" spans="1:40" s="5" customFormat="1" ht="28.5" customHeight="1" x14ac:dyDescent="0.25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4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4</v>
      </c>
      <c r="X65" s="48">
        <v>0</v>
      </c>
      <c r="Y65" s="48">
        <v>0</v>
      </c>
      <c r="Z65" s="48">
        <v>0</v>
      </c>
      <c r="AA65" s="48">
        <v>1</v>
      </c>
      <c r="AB65" s="47" t="s">
        <v>119</v>
      </c>
      <c r="AC65" s="39"/>
      <c r="AD65" s="43"/>
      <c r="AE65" s="43"/>
      <c r="AF65" s="43"/>
      <c r="AG65" s="59"/>
      <c r="AH65" s="59"/>
      <c r="AI65" s="57"/>
      <c r="AJ65" s="57"/>
      <c r="AK65" s="57"/>
      <c r="AL65" s="57"/>
      <c r="AM65" s="40"/>
      <c r="AN65" s="105" t="s">
        <v>142</v>
      </c>
    </row>
    <row r="66" spans="1:40" s="88" customFormat="1" ht="54" customHeight="1" x14ac:dyDescent="0.25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0</v>
      </c>
      <c r="AB66" s="53" t="s">
        <v>111</v>
      </c>
      <c r="AC66" s="50" t="s">
        <v>63</v>
      </c>
      <c r="AD66" s="51"/>
      <c r="AE66" s="51"/>
      <c r="AF66" s="51"/>
      <c r="AG66" s="86">
        <v>0</v>
      </c>
      <c r="AH66" s="86">
        <v>0</v>
      </c>
      <c r="AI66" s="86">
        <v>0</v>
      </c>
      <c r="AJ66" s="86">
        <v>0</v>
      </c>
      <c r="AK66" s="86">
        <v>0</v>
      </c>
      <c r="AL66" s="86">
        <v>0</v>
      </c>
      <c r="AM66" s="87">
        <f>AG66</f>
        <v>0</v>
      </c>
      <c r="AN66" s="105" t="s">
        <v>142</v>
      </c>
    </row>
    <row r="67" spans="1:40" s="88" customFormat="1" ht="31.5" customHeight="1" x14ac:dyDescent="0.25">
      <c r="A67" s="48">
        <v>8</v>
      </c>
      <c r="B67" s="48">
        <v>0</v>
      </c>
      <c r="C67" s="48">
        <v>7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5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5</v>
      </c>
      <c r="X67" s="48">
        <v>0</v>
      </c>
      <c r="Y67" s="48">
        <v>0</v>
      </c>
      <c r="Z67" s="48">
        <v>0</v>
      </c>
      <c r="AA67" s="48">
        <v>1</v>
      </c>
      <c r="AB67" s="53" t="s">
        <v>64</v>
      </c>
      <c r="AC67" s="50"/>
      <c r="AD67" s="51"/>
      <c r="AE67" s="51"/>
      <c r="AF67" s="51"/>
      <c r="AG67" s="59"/>
      <c r="AH67" s="59"/>
      <c r="AI67" s="59"/>
      <c r="AJ67" s="59"/>
      <c r="AK67" s="59"/>
      <c r="AL67" s="59"/>
      <c r="AM67" s="61"/>
      <c r="AN67" s="105" t="s">
        <v>142</v>
      </c>
    </row>
    <row r="68" spans="1:40" s="88" customFormat="1" ht="47.25" customHeight="1" x14ac:dyDescent="0.25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139</v>
      </c>
      <c r="AC68" s="50" t="s">
        <v>63</v>
      </c>
      <c r="AD68" s="51"/>
      <c r="AE68" s="51"/>
      <c r="AF68" s="51"/>
      <c r="AG68" s="128">
        <v>0</v>
      </c>
      <c r="AH68" s="128">
        <v>0</v>
      </c>
      <c r="AI68" s="128">
        <v>0</v>
      </c>
      <c r="AJ68" s="128">
        <v>0</v>
      </c>
      <c r="AK68" s="128">
        <v>0</v>
      </c>
      <c r="AL68" s="128">
        <v>0</v>
      </c>
      <c r="AM68" s="129">
        <f>AG68</f>
        <v>0</v>
      </c>
      <c r="AN68" s="105" t="s">
        <v>142</v>
      </c>
    </row>
    <row r="69" spans="1:40" s="88" customFormat="1" ht="31.5" customHeight="1" x14ac:dyDescent="0.25">
      <c r="A69" s="48">
        <v>8</v>
      </c>
      <c r="B69" s="48">
        <v>0</v>
      </c>
      <c r="C69" s="48">
        <v>0</v>
      </c>
      <c r="D69" s="48">
        <v>0</v>
      </c>
      <c r="E69" s="48">
        <v>5</v>
      </c>
      <c r="F69" s="48">
        <v>0</v>
      </c>
      <c r="G69" s="48">
        <v>1</v>
      </c>
      <c r="H69" s="48">
        <v>1</v>
      </c>
      <c r="I69" s="48">
        <v>9</v>
      </c>
      <c r="J69" s="48">
        <v>1</v>
      </c>
      <c r="K69" s="48">
        <v>0</v>
      </c>
      <c r="L69" s="48">
        <v>3</v>
      </c>
      <c r="M69" s="48">
        <v>2</v>
      </c>
      <c r="N69" s="48">
        <v>0</v>
      </c>
      <c r="O69" s="48">
        <v>3</v>
      </c>
      <c r="P69" s="48">
        <v>6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3</v>
      </c>
      <c r="W69" s="48">
        <v>6</v>
      </c>
      <c r="X69" s="48">
        <v>0</v>
      </c>
      <c r="Y69" s="48">
        <v>0</v>
      </c>
      <c r="Z69" s="48">
        <v>0</v>
      </c>
      <c r="AA69" s="48">
        <v>0</v>
      </c>
      <c r="AB69" s="53" t="s">
        <v>64</v>
      </c>
      <c r="AC69" s="50"/>
      <c r="AD69" s="51"/>
      <c r="AE69" s="51"/>
      <c r="AF69" s="51"/>
      <c r="AG69" s="59"/>
      <c r="AH69" s="59"/>
      <c r="AI69" s="59"/>
      <c r="AJ69" s="59"/>
      <c r="AK69" s="59"/>
      <c r="AL69" s="59"/>
      <c r="AM69" s="61"/>
      <c r="AN69" s="105" t="s">
        <v>142</v>
      </c>
    </row>
    <row r="70" spans="1:40" s="88" customFormat="1" ht="55.5" customHeight="1" x14ac:dyDescent="0.25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0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90" t="s">
        <v>68</v>
      </c>
      <c r="AC70" s="50" t="s">
        <v>63</v>
      </c>
      <c r="AD70" s="51"/>
      <c r="AE70" s="51"/>
      <c r="AF70" s="51"/>
      <c r="AG70" s="59">
        <f t="shared" ref="AG70:AL70" si="4">AG72</f>
        <v>0</v>
      </c>
      <c r="AH70" s="59">
        <f t="shared" si="4"/>
        <v>0</v>
      </c>
      <c r="AI70" s="59">
        <f t="shared" si="4"/>
        <v>0</v>
      </c>
      <c r="AJ70" s="59">
        <f t="shared" si="4"/>
        <v>0</v>
      </c>
      <c r="AK70" s="59">
        <f t="shared" si="4"/>
        <v>0</v>
      </c>
      <c r="AL70" s="59">
        <f t="shared" si="4"/>
        <v>0</v>
      </c>
      <c r="AM70" s="61">
        <f>AF70+AG70+AH70+AI70+AJ70+AK70</f>
        <v>0</v>
      </c>
      <c r="AN70" s="105" t="s">
        <v>142</v>
      </c>
    </row>
    <row r="71" spans="1:40" s="5" customFormat="1" ht="34.5" customHeight="1" x14ac:dyDescent="0.25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7" t="s">
        <v>38</v>
      </c>
      <c r="AC71" s="39" t="s">
        <v>23</v>
      </c>
      <c r="AD71" s="43"/>
      <c r="AE71" s="43"/>
      <c r="AF71" s="43"/>
      <c r="AG71" s="58"/>
      <c r="AH71" s="58"/>
      <c r="AI71" s="58"/>
      <c r="AJ71" s="58"/>
      <c r="AK71" s="58"/>
      <c r="AL71" s="58"/>
      <c r="AM71" s="56"/>
      <c r="AN71" s="105" t="s">
        <v>142</v>
      </c>
    </row>
    <row r="72" spans="1:40" s="5" customFormat="1" ht="39.75" customHeight="1" x14ac:dyDescent="0.25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0</v>
      </c>
      <c r="AB72" s="54" t="s">
        <v>69</v>
      </c>
      <c r="AC72" s="39" t="s">
        <v>63</v>
      </c>
      <c r="AD72" s="43"/>
      <c r="AE72" s="43"/>
      <c r="AF72" s="43"/>
      <c r="AG72" s="59"/>
      <c r="AH72" s="59"/>
      <c r="AI72" s="59"/>
      <c r="AJ72" s="59"/>
      <c r="AK72" s="59"/>
      <c r="AL72" s="59"/>
      <c r="AM72" s="40">
        <f>AF72+AG72+AH72+AI72+AJ72+AK72</f>
        <v>0</v>
      </c>
      <c r="AN72" s="105" t="s">
        <v>142</v>
      </c>
    </row>
    <row r="73" spans="1:40" s="5" customFormat="1" ht="36" customHeight="1" x14ac:dyDescent="0.25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1</v>
      </c>
      <c r="Y73" s="48">
        <v>0</v>
      </c>
      <c r="Z73" s="48">
        <v>0</v>
      </c>
      <c r="AA73" s="48">
        <v>1</v>
      </c>
      <c r="AB73" s="47" t="s">
        <v>49</v>
      </c>
      <c r="AC73" s="39" t="s">
        <v>23</v>
      </c>
      <c r="AD73" s="43"/>
      <c r="AE73" s="43"/>
      <c r="AF73" s="43"/>
      <c r="AG73" s="58"/>
      <c r="AH73" s="67"/>
      <c r="AI73" s="67"/>
      <c r="AJ73" s="67"/>
      <c r="AK73" s="67"/>
      <c r="AL73" s="67"/>
      <c r="AM73" s="56">
        <f>AF73+AG73+AH73+AI73+AJ73+AK73</f>
        <v>0</v>
      </c>
      <c r="AN73" s="105" t="s">
        <v>142</v>
      </c>
    </row>
    <row r="74" spans="1:40" s="5" customFormat="1" ht="56.25" customHeight="1" x14ac:dyDescent="0.25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0</v>
      </c>
      <c r="AB74" s="46" t="s">
        <v>127</v>
      </c>
      <c r="AC74" s="39" t="s">
        <v>89</v>
      </c>
      <c r="AD74" s="43"/>
      <c r="AE74" s="43"/>
      <c r="AF74" s="43"/>
      <c r="AG74" s="58">
        <v>1</v>
      </c>
      <c r="AH74" s="58">
        <v>1</v>
      </c>
      <c r="AI74" s="58">
        <v>1</v>
      </c>
      <c r="AJ74" s="58">
        <v>1</v>
      </c>
      <c r="AK74" s="58">
        <v>1</v>
      </c>
      <c r="AL74" s="58">
        <v>1</v>
      </c>
      <c r="AM74" s="58">
        <v>1</v>
      </c>
      <c r="AN74" s="105" t="s">
        <v>142</v>
      </c>
    </row>
    <row r="75" spans="1:40" s="5" customFormat="1" ht="41.25" customHeight="1" x14ac:dyDescent="0.25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4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4</v>
      </c>
      <c r="W75" s="48">
        <v>4</v>
      </c>
      <c r="X75" s="48">
        <v>2</v>
      </c>
      <c r="Y75" s="48">
        <v>0</v>
      </c>
      <c r="Z75" s="48">
        <v>0</v>
      </c>
      <c r="AA75" s="48">
        <v>1</v>
      </c>
      <c r="AB75" s="47" t="s">
        <v>50</v>
      </c>
      <c r="AC75" s="39" t="s">
        <v>23</v>
      </c>
      <c r="AD75" s="43"/>
      <c r="AE75" s="43"/>
      <c r="AF75" s="43"/>
      <c r="AG75" s="58">
        <v>2</v>
      </c>
      <c r="AH75" s="58">
        <v>2</v>
      </c>
      <c r="AI75" s="58">
        <v>2</v>
      </c>
      <c r="AJ75" s="58">
        <v>2</v>
      </c>
      <c r="AK75" s="58">
        <v>2</v>
      </c>
      <c r="AL75" s="58">
        <v>2</v>
      </c>
      <c r="AM75" s="56">
        <f>AF75+AG75+AH75+AI75+AJ75+AK75</f>
        <v>10</v>
      </c>
      <c r="AN75" s="105" t="s">
        <v>142</v>
      </c>
    </row>
    <row r="76" spans="1:40" s="88" customFormat="1" ht="48.75" customHeight="1" x14ac:dyDescent="0.25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53" t="s">
        <v>110</v>
      </c>
      <c r="AC76" s="50" t="s">
        <v>63</v>
      </c>
      <c r="AD76" s="51"/>
      <c r="AE76" s="51"/>
      <c r="AF76" s="51"/>
      <c r="AG76" s="86">
        <f>AG78</f>
        <v>0</v>
      </c>
      <c r="AH76" s="86">
        <v>0</v>
      </c>
      <c r="AI76" s="86">
        <v>0</v>
      </c>
      <c r="AJ76" s="86">
        <v>0</v>
      </c>
      <c r="AK76" s="86">
        <v>0</v>
      </c>
      <c r="AL76" s="86">
        <v>0</v>
      </c>
      <c r="AM76" s="87">
        <f>AM78</f>
        <v>0</v>
      </c>
      <c r="AN76" s="105" t="s">
        <v>142</v>
      </c>
    </row>
    <row r="77" spans="1:40" s="88" customFormat="1" ht="41.25" customHeight="1" x14ac:dyDescent="0.25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0</v>
      </c>
      <c r="X77" s="48">
        <v>0</v>
      </c>
      <c r="Y77" s="48">
        <v>0</v>
      </c>
      <c r="Z77" s="48">
        <v>0</v>
      </c>
      <c r="AA77" s="48">
        <v>1</v>
      </c>
      <c r="AB77" s="53" t="s">
        <v>105</v>
      </c>
      <c r="AC77" s="50" t="s">
        <v>23</v>
      </c>
      <c r="AD77" s="51"/>
      <c r="AE77" s="51"/>
      <c r="AF77" s="51"/>
      <c r="AG77" s="67">
        <v>1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89">
        <v>1</v>
      </c>
      <c r="AN77" s="105" t="s">
        <v>142</v>
      </c>
    </row>
    <row r="78" spans="1:40" s="88" customFormat="1" ht="41.25" customHeight="1" x14ac:dyDescent="0.25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0</v>
      </c>
      <c r="AB78" s="53" t="s">
        <v>128</v>
      </c>
      <c r="AC78" s="50" t="s">
        <v>63</v>
      </c>
      <c r="AD78" s="51"/>
      <c r="AE78" s="51"/>
      <c r="AF78" s="51"/>
      <c r="AG78" s="86">
        <v>0</v>
      </c>
      <c r="AH78" s="86">
        <v>0</v>
      </c>
      <c r="AI78" s="86">
        <v>0</v>
      </c>
      <c r="AJ78" s="86">
        <v>0</v>
      </c>
      <c r="AK78" s="86">
        <v>0</v>
      </c>
      <c r="AL78" s="86">
        <v>0</v>
      </c>
      <c r="AM78" s="87">
        <f>AG78</f>
        <v>0</v>
      </c>
      <c r="AN78" s="105" t="s">
        <v>142</v>
      </c>
    </row>
    <row r="79" spans="1:40" s="88" customFormat="1" ht="41.25" customHeight="1" x14ac:dyDescent="0.25">
      <c r="A79" s="48">
        <v>8</v>
      </c>
      <c r="B79" s="48">
        <v>0</v>
      </c>
      <c r="C79" s="48">
        <v>7</v>
      </c>
      <c r="D79" s="48">
        <v>0</v>
      </c>
      <c r="E79" s="48">
        <v>5</v>
      </c>
      <c r="F79" s="48">
        <v>0</v>
      </c>
      <c r="G79" s="48">
        <v>3</v>
      </c>
      <c r="H79" s="48">
        <v>1</v>
      </c>
      <c r="I79" s="48">
        <v>9</v>
      </c>
      <c r="J79" s="48">
        <v>1</v>
      </c>
      <c r="K79" s="48">
        <v>0</v>
      </c>
      <c r="L79" s="48">
        <v>5</v>
      </c>
      <c r="M79" s="48">
        <v>2</v>
      </c>
      <c r="N79" s="48">
        <v>0</v>
      </c>
      <c r="O79" s="48">
        <v>5</v>
      </c>
      <c r="P79" s="48">
        <v>1</v>
      </c>
      <c r="Q79" s="48">
        <v>0</v>
      </c>
      <c r="R79" s="48">
        <v>1</v>
      </c>
      <c r="S79" s="48">
        <v>9</v>
      </c>
      <c r="T79" s="48">
        <v>1</v>
      </c>
      <c r="U79" s="48">
        <v>1</v>
      </c>
      <c r="V79" s="48">
        <v>5</v>
      </c>
      <c r="W79" s="48">
        <v>5</v>
      </c>
      <c r="X79" s="48">
        <v>1</v>
      </c>
      <c r="Y79" s="48">
        <v>0</v>
      </c>
      <c r="Z79" s="48">
        <v>0</v>
      </c>
      <c r="AA79" s="48">
        <v>1</v>
      </c>
      <c r="AB79" s="53" t="s">
        <v>81</v>
      </c>
      <c r="AC79" s="50" t="s">
        <v>23</v>
      </c>
      <c r="AD79" s="51"/>
      <c r="AE79" s="51"/>
      <c r="AF79" s="51"/>
      <c r="AG79" s="67">
        <v>1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89">
        <v>1</v>
      </c>
      <c r="AN79" s="105" t="s">
        <v>142</v>
      </c>
    </row>
    <row r="80" spans="1:40" s="88" customFormat="1" ht="41.25" customHeight="1" x14ac:dyDescent="0.25">
      <c r="A80" s="48">
        <v>8</v>
      </c>
      <c r="B80" s="48">
        <v>0</v>
      </c>
      <c r="C80" s="48">
        <v>7</v>
      </c>
      <c r="D80" s="48">
        <v>0</v>
      </c>
      <c r="E80" s="48">
        <v>5</v>
      </c>
      <c r="F80" s="48">
        <v>0</v>
      </c>
      <c r="G80" s="48">
        <v>1</v>
      </c>
      <c r="H80" s="48">
        <v>1</v>
      </c>
      <c r="I80" s="48">
        <v>9</v>
      </c>
      <c r="J80" s="48">
        <v>1</v>
      </c>
      <c r="K80" s="48">
        <v>0</v>
      </c>
      <c r="L80" s="48">
        <v>6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1</v>
      </c>
      <c r="S80" s="48">
        <v>9</v>
      </c>
      <c r="T80" s="48">
        <v>1</v>
      </c>
      <c r="U80" s="48">
        <v>1</v>
      </c>
      <c r="V80" s="48">
        <v>6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53" t="s">
        <v>107</v>
      </c>
      <c r="AC80" s="50" t="s">
        <v>63</v>
      </c>
      <c r="AD80" s="51"/>
      <c r="AE80" s="51"/>
      <c r="AF80" s="51"/>
      <c r="AG80" s="86">
        <f>AG81+AG83</f>
        <v>850000</v>
      </c>
      <c r="AH80" s="86">
        <f t="shared" ref="AH80:AM80" si="5">AH81+AH83</f>
        <v>850000</v>
      </c>
      <c r="AI80" s="86">
        <f t="shared" si="5"/>
        <v>850000</v>
      </c>
      <c r="AJ80" s="86">
        <f t="shared" si="5"/>
        <v>850000</v>
      </c>
      <c r="AK80" s="86">
        <f t="shared" si="5"/>
        <v>850000</v>
      </c>
      <c r="AL80" s="86">
        <f t="shared" si="5"/>
        <v>850000</v>
      </c>
      <c r="AM80" s="86">
        <f t="shared" si="5"/>
        <v>5100000</v>
      </c>
      <c r="AN80" s="105" t="s">
        <v>112</v>
      </c>
    </row>
    <row r="81" spans="1:40" s="104" customFormat="1" ht="41.25" customHeight="1" x14ac:dyDescent="0.25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0</v>
      </c>
      <c r="AB81" s="47" t="s">
        <v>108</v>
      </c>
      <c r="AC81" s="39" t="s">
        <v>63</v>
      </c>
      <c r="AD81" s="43"/>
      <c r="AE81" s="43"/>
      <c r="AF81" s="43"/>
      <c r="AG81" s="83">
        <v>0</v>
      </c>
      <c r="AH81" s="83">
        <v>0</v>
      </c>
      <c r="AI81" s="83">
        <v>0</v>
      </c>
      <c r="AJ81" s="83">
        <v>0</v>
      </c>
      <c r="AK81" s="83">
        <v>0</v>
      </c>
      <c r="AL81" s="83">
        <v>0</v>
      </c>
      <c r="AM81" s="84">
        <f>AG81</f>
        <v>0</v>
      </c>
      <c r="AN81" s="105" t="s">
        <v>142</v>
      </c>
    </row>
    <row r="82" spans="1:40" s="104" customFormat="1" ht="25.5" customHeight="1" x14ac:dyDescent="0.25">
      <c r="A82" s="41">
        <v>8</v>
      </c>
      <c r="B82" s="41">
        <v>0</v>
      </c>
      <c r="C82" s="41">
        <v>7</v>
      </c>
      <c r="D82" s="41">
        <v>0</v>
      </c>
      <c r="E82" s="41">
        <v>5</v>
      </c>
      <c r="F82" s="41">
        <v>0</v>
      </c>
      <c r="G82" s="41">
        <v>1</v>
      </c>
      <c r="H82" s="41">
        <v>1</v>
      </c>
      <c r="I82" s="41">
        <v>9</v>
      </c>
      <c r="J82" s="41">
        <v>1</v>
      </c>
      <c r="K82" s="41">
        <v>0</v>
      </c>
      <c r="L82" s="41">
        <v>6</v>
      </c>
      <c r="M82" s="41">
        <v>2</v>
      </c>
      <c r="N82" s="41">
        <v>0</v>
      </c>
      <c r="O82" s="41">
        <v>6</v>
      </c>
      <c r="P82" s="41">
        <v>1</v>
      </c>
      <c r="Q82" s="41">
        <v>0</v>
      </c>
      <c r="R82" s="41">
        <v>1</v>
      </c>
      <c r="S82" s="41">
        <v>9</v>
      </c>
      <c r="T82" s="41">
        <v>1</v>
      </c>
      <c r="U82" s="41">
        <v>1</v>
      </c>
      <c r="V82" s="41">
        <v>6</v>
      </c>
      <c r="W82" s="41">
        <v>6</v>
      </c>
      <c r="X82" s="41">
        <v>1</v>
      </c>
      <c r="Y82" s="41">
        <v>0</v>
      </c>
      <c r="Z82" s="41">
        <v>0</v>
      </c>
      <c r="AA82" s="41">
        <v>1</v>
      </c>
      <c r="AB82" s="47" t="s">
        <v>64</v>
      </c>
      <c r="AC82" s="39"/>
      <c r="AD82" s="43"/>
      <c r="AE82" s="43"/>
      <c r="AF82" s="43"/>
      <c r="AG82" s="58"/>
      <c r="AH82" s="58"/>
      <c r="AI82" s="58"/>
      <c r="AJ82" s="58"/>
      <c r="AK82" s="58"/>
      <c r="AL82" s="58"/>
      <c r="AM82" s="56"/>
      <c r="AN82" s="105" t="s">
        <v>142</v>
      </c>
    </row>
    <row r="83" spans="1:40" s="88" customFormat="1" ht="41.25" customHeight="1" x14ac:dyDescent="0.25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0</v>
      </c>
      <c r="AB83" s="53" t="s">
        <v>109</v>
      </c>
      <c r="AC83" s="50" t="s">
        <v>63</v>
      </c>
      <c r="AD83" s="51"/>
      <c r="AE83" s="51"/>
      <c r="AF83" s="51"/>
      <c r="AG83" s="86">
        <v>850000</v>
      </c>
      <c r="AH83" s="86">
        <v>850000</v>
      </c>
      <c r="AI83" s="86">
        <v>850000</v>
      </c>
      <c r="AJ83" s="86">
        <v>850000</v>
      </c>
      <c r="AK83" s="86">
        <v>850000</v>
      </c>
      <c r="AL83" s="86">
        <v>850000</v>
      </c>
      <c r="AM83" s="87">
        <f>AG83+AH83+AI83+AJ83+AK83+AL83</f>
        <v>5100000</v>
      </c>
      <c r="AN83" s="105" t="s">
        <v>112</v>
      </c>
    </row>
    <row r="84" spans="1:40" s="88" customFormat="1" ht="38.25" customHeight="1" x14ac:dyDescent="0.25">
      <c r="A84" s="48">
        <v>8</v>
      </c>
      <c r="B84" s="48">
        <v>0</v>
      </c>
      <c r="C84" s="48">
        <v>7</v>
      </c>
      <c r="D84" s="48">
        <v>0</v>
      </c>
      <c r="E84" s="48">
        <v>5</v>
      </c>
      <c r="F84" s="48">
        <v>0</v>
      </c>
      <c r="G84" s="48">
        <v>1</v>
      </c>
      <c r="H84" s="48">
        <v>1</v>
      </c>
      <c r="I84" s="48">
        <v>9</v>
      </c>
      <c r="J84" s="48">
        <v>1</v>
      </c>
      <c r="K84" s="48">
        <v>0</v>
      </c>
      <c r="L84" s="48">
        <v>6</v>
      </c>
      <c r="M84" s="48">
        <v>2</v>
      </c>
      <c r="N84" s="48">
        <v>0</v>
      </c>
      <c r="O84" s="48">
        <v>6</v>
      </c>
      <c r="P84" s="48">
        <v>2</v>
      </c>
      <c r="Q84" s="48">
        <v>0</v>
      </c>
      <c r="R84" s="48">
        <v>1</v>
      </c>
      <c r="S84" s="48">
        <v>9</v>
      </c>
      <c r="T84" s="48">
        <v>1</v>
      </c>
      <c r="U84" s="48">
        <v>1</v>
      </c>
      <c r="V84" s="48">
        <v>6</v>
      </c>
      <c r="W84" s="48">
        <v>6</v>
      </c>
      <c r="X84" s="48">
        <v>2</v>
      </c>
      <c r="Y84" s="48">
        <v>0</v>
      </c>
      <c r="Z84" s="48">
        <v>0</v>
      </c>
      <c r="AA84" s="48">
        <v>1</v>
      </c>
      <c r="AB84" s="53" t="s">
        <v>115</v>
      </c>
      <c r="AC84" s="50" t="s">
        <v>23</v>
      </c>
      <c r="AD84" s="51"/>
      <c r="AE84" s="51"/>
      <c r="AF84" s="51"/>
      <c r="AG84" s="67">
        <v>22</v>
      </c>
      <c r="AH84" s="67">
        <v>22</v>
      </c>
      <c r="AI84" s="67">
        <v>22</v>
      </c>
      <c r="AJ84" s="67">
        <v>22</v>
      </c>
      <c r="AK84" s="67">
        <v>22</v>
      </c>
      <c r="AL84" s="67">
        <v>22</v>
      </c>
      <c r="AM84" s="89">
        <v>132</v>
      </c>
      <c r="AN84" s="105" t="s">
        <v>142</v>
      </c>
    </row>
    <row r="85" spans="1:40" s="14" customFormat="1" ht="47.25" x14ac:dyDescent="0.25">
      <c r="A85" s="68">
        <v>8</v>
      </c>
      <c r="B85" s="68">
        <v>0</v>
      </c>
      <c r="C85" s="68">
        <v>7</v>
      </c>
      <c r="D85" s="68">
        <v>0</v>
      </c>
      <c r="E85" s="68">
        <v>5</v>
      </c>
      <c r="F85" s="68">
        <v>0</v>
      </c>
      <c r="G85" s="68">
        <v>0</v>
      </c>
      <c r="H85" s="68">
        <v>1</v>
      </c>
      <c r="I85" s="68">
        <v>9</v>
      </c>
      <c r="J85" s="68">
        <v>2</v>
      </c>
      <c r="K85" s="68">
        <v>0</v>
      </c>
      <c r="L85" s="68">
        <v>0</v>
      </c>
      <c r="M85" s="68">
        <v>0</v>
      </c>
      <c r="N85" s="68">
        <v>0</v>
      </c>
      <c r="O85" s="68">
        <v>0</v>
      </c>
      <c r="P85" s="68">
        <v>0</v>
      </c>
      <c r="Q85" s="68">
        <v>0</v>
      </c>
      <c r="R85" s="68">
        <v>1</v>
      </c>
      <c r="S85" s="68">
        <v>9</v>
      </c>
      <c r="T85" s="68">
        <v>2</v>
      </c>
      <c r="U85" s="68">
        <v>0</v>
      </c>
      <c r="V85" s="68">
        <v>0</v>
      </c>
      <c r="W85" s="68">
        <v>0</v>
      </c>
      <c r="X85" s="68">
        <v>0</v>
      </c>
      <c r="Y85" s="68">
        <v>0</v>
      </c>
      <c r="Z85" s="68">
        <v>0</v>
      </c>
      <c r="AA85" s="68">
        <v>0</v>
      </c>
      <c r="AB85" s="66" t="s">
        <v>71</v>
      </c>
      <c r="AC85" s="69" t="s">
        <v>63</v>
      </c>
      <c r="AD85" s="70" t="e">
        <f>AD114</f>
        <v>#REF!</v>
      </c>
      <c r="AE85" s="70" t="e">
        <f>AE114</f>
        <v>#REF!</v>
      </c>
      <c r="AF85" s="70" t="e">
        <f>AF114</f>
        <v>#REF!</v>
      </c>
      <c r="AG85" s="85">
        <f>AG86+AG114</f>
        <v>18170480</v>
      </c>
      <c r="AH85" s="85">
        <f>AH86+AH114</f>
        <v>15320600</v>
      </c>
      <c r="AI85" s="85">
        <f>AI86</f>
        <v>13340600</v>
      </c>
      <c r="AJ85" s="85">
        <f>AJ86</f>
        <v>13340600</v>
      </c>
      <c r="AK85" s="85">
        <f>AK86</f>
        <v>13340600</v>
      </c>
      <c r="AL85" s="85">
        <f>AL86</f>
        <v>13340600</v>
      </c>
      <c r="AM85" s="85">
        <f>AL85+AK85+AJ85+AI85+AH85+AG85</f>
        <v>86853480</v>
      </c>
      <c r="AN85" s="102" t="s">
        <v>112</v>
      </c>
    </row>
    <row r="86" spans="1:40" s="22" customFormat="1" ht="35.25" customHeight="1" x14ac:dyDescent="0.25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0</v>
      </c>
      <c r="AB86" s="52" t="s">
        <v>65</v>
      </c>
      <c r="AC86" s="50" t="s">
        <v>63</v>
      </c>
      <c r="AD86" s="51">
        <v>0</v>
      </c>
      <c r="AE86" s="51">
        <v>0</v>
      </c>
      <c r="AF86" s="51">
        <v>0</v>
      </c>
      <c r="AG86" s="86">
        <f>AG89+AG96+AG98+AG100+AG102+AG104+AG106+AG108+AG110+AG112</f>
        <v>15550600</v>
      </c>
      <c r="AH86" s="86">
        <f>AH89+AH96+AH98+AH100+AH102+AH104+AH106+AH108+AH110+AH112</f>
        <v>15320600</v>
      </c>
      <c r="AI86" s="86">
        <f t="shared" ref="AI86:AL86" si="6">AI89+AI96+AI98+AI100+AI102+AI104+AI106+AI108+AI110+AI112</f>
        <v>13340600</v>
      </c>
      <c r="AJ86" s="86">
        <f t="shared" si="6"/>
        <v>13340600</v>
      </c>
      <c r="AK86" s="86">
        <f t="shared" si="6"/>
        <v>13340600</v>
      </c>
      <c r="AL86" s="86">
        <f t="shared" si="6"/>
        <v>13340600</v>
      </c>
      <c r="AM86" s="86">
        <f>AL86+AK86+AJ86+AI86+AH86+AG86</f>
        <v>84233600</v>
      </c>
      <c r="AN86" s="105" t="s">
        <v>112</v>
      </c>
    </row>
    <row r="87" spans="1:40" s="22" customFormat="1" ht="33.75" customHeight="1" x14ac:dyDescent="0.25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1</v>
      </c>
      <c r="AB87" s="52" t="s">
        <v>85</v>
      </c>
      <c r="AC87" s="50" t="s">
        <v>86</v>
      </c>
      <c r="AD87" s="51"/>
      <c r="AE87" s="51"/>
      <c r="AF87" s="51"/>
      <c r="AG87" s="67">
        <v>4500</v>
      </c>
      <c r="AH87" s="67">
        <v>4500</v>
      </c>
      <c r="AI87" s="67">
        <v>4500</v>
      </c>
      <c r="AJ87" s="67">
        <v>4500</v>
      </c>
      <c r="AK87" s="67">
        <v>4500</v>
      </c>
      <c r="AL87" s="67">
        <v>4500</v>
      </c>
      <c r="AM87" s="67">
        <v>4500</v>
      </c>
      <c r="AN87" s="105" t="s">
        <v>142</v>
      </c>
    </row>
    <row r="88" spans="1:40" s="22" customFormat="1" ht="26.25" customHeight="1" x14ac:dyDescent="0.25">
      <c r="A88" s="48">
        <v>8</v>
      </c>
      <c r="B88" s="48">
        <v>0</v>
      </c>
      <c r="C88" s="48">
        <v>7</v>
      </c>
      <c r="D88" s="48">
        <v>0</v>
      </c>
      <c r="E88" s="48">
        <v>5</v>
      </c>
      <c r="F88" s="48">
        <v>0</v>
      </c>
      <c r="G88" s="48">
        <v>3</v>
      </c>
      <c r="H88" s="48">
        <v>1</v>
      </c>
      <c r="I88" s="48">
        <v>9</v>
      </c>
      <c r="J88" s="48">
        <v>2</v>
      </c>
      <c r="K88" s="48">
        <v>0</v>
      </c>
      <c r="L88" s="48">
        <v>1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1</v>
      </c>
      <c r="S88" s="48">
        <v>9</v>
      </c>
      <c r="T88" s="48">
        <v>2</v>
      </c>
      <c r="U88" s="48">
        <v>1</v>
      </c>
      <c r="V88" s="48">
        <v>1</v>
      </c>
      <c r="W88" s="48">
        <v>0</v>
      </c>
      <c r="X88" s="48">
        <v>0</v>
      </c>
      <c r="Y88" s="48">
        <v>0</v>
      </c>
      <c r="Z88" s="48">
        <v>0</v>
      </c>
      <c r="AA88" s="48">
        <v>2</v>
      </c>
      <c r="AB88" s="52" t="s">
        <v>120</v>
      </c>
      <c r="AC88" s="50" t="s">
        <v>23</v>
      </c>
      <c r="AD88" s="51"/>
      <c r="AE88" s="51"/>
      <c r="AF88" s="51"/>
      <c r="AG88" s="67">
        <v>612</v>
      </c>
      <c r="AH88" s="67"/>
      <c r="AI88" s="67"/>
      <c r="AJ88" s="67"/>
      <c r="AK88" s="67"/>
      <c r="AL88" s="67"/>
      <c r="AM88" s="67"/>
      <c r="AN88" s="105" t="s">
        <v>142</v>
      </c>
    </row>
    <row r="89" spans="1:40" s="88" customFormat="1" ht="31.5" x14ac:dyDescent="0.2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0</v>
      </c>
      <c r="AB89" s="49" t="s">
        <v>70</v>
      </c>
      <c r="AC89" s="50" t="s">
        <v>63</v>
      </c>
      <c r="AD89" s="137" t="s">
        <v>24</v>
      </c>
      <c r="AE89" s="137" t="s">
        <v>24</v>
      </c>
      <c r="AF89" s="137" t="s">
        <v>24</v>
      </c>
      <c r="AG89" s="86">
        <v>5940000</v>
      </c>
      <c r="AH89" s="86">
        <v>5940000</v>
      </c>
      <c r="AI89" s="86">
        <v>5940000</v>
      </c>
      <c r="AJ89" s="86">
        <v>5940000</v>
      </c>
      <c r="AK89" s="86">
        <v>5940000</v>
      </c>
      <c r="AL89" s="86">
        <v>5940000</v>
      </c>
      <c r="AM89" s="87">
        <f>AG89+AH89+AI89+AJ89+AK89+AL89</f>
        <v>35640000</v>
      </c>
      <c r="AN89" s="105" t="s">
        <v>112</v>
      </c>
    </row>
    <row r="90" spans="1:40" s="5" customFormat="1" ht="15.75" x14ac:dyDescent="0.2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2" t="s">
        <v>64</v>
      </c>
      <c r="AC90" s="39"/>
      <c r="AD90" s="43"/>
      <c r="AE90" s="43"/>
      <c r="AF90" s="43"/>
      <c r="AG90" s="58"/>
      <c r="AH90" s="58"/>
      <c r="AI90" s="58"/>
      <c r="AJ90" s="58"/>
      <c r="AK90" s="58"/>
      <c r="AL90" s="58"/>
      <c r="AM90" s="40"/>
      <c r="AN90" s="105" t="s">
        <v>142</v>
      </c>
    </row>
    <row r="91" spans="1:40" s="5" customFormat="1" ht="15.75" x14ac:dyDescent="0.2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48">
        <v>1</v>
      </c>
      <c r="W91" s="48">
        <v>1</v>
      </c>
      <c r="X91" s="48">
        <v>1</v>
      </c>
      <c r="Y91" s="48">
        <v>0</v>
      </c>
      <c r="Z91" s="48">
        <v>0</v>
      </c>
      <c r="AA91" s="48">
        <v>1</v>
      </c>
      <c r="AB91" s="44" t="s">
        <v>72</v>
      </c>
      <c r="AC91" s="39"/>
      <c r="AD91" s="55"/>
      <c r="AE91" s="55"/>
      <c r="AF91" s="55"/>
      <c r="AG91" s="83"/>
      <c r="AH91" s="83"/>
      <c r="AI91" s="83"/>
      <c r="AJ91" s="83"/>
      <c r="AK91" s="83"/>
      <c r="AL91" s="83"/>
      <c r="AM91" s="84"/>
      <c r="AN91" s="105" t="s">
        <v>142</v>
      </c>
    </row>
    <row r="92" spans="1:40" s="5" customFormat="1" ht="15.75" x14ac:dyDescent="0.2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95">
        <v>1</v>
      </c>
      <c r="W92" s="95">
        <v>1</v>
      </c>
      <c r="X92" s="95">
        <v>1</v>
      </c>
      <c r="Y92" s="95">
        <v>0</v>
      </c>
      <c r="Z92" s="95">
        <v>0</v>
      </c>
      <c r="AA92" s="95">
        <v>1</v>
      </c>
      <c r="AB92" s="96" t="s">
        <v>102</v>
      </c>
      <c r="AC92" s="97" t="s">
        <v>63</v>
      </c>
      <c r="AD92" s="98"/>
      <c r="AE92" s="98"/>
      <c r="AF92" s="98"/>
      <c r="AG92" s="99"/>
      <c r="AH92" s="99"/>
      <c r="AI92" s="99"/>
      <c r="AJ92" s="99"/>
      <c r="AK92" s="99"/>
      <c r="AL92" s="99"/>
      <c r="AM92" s="100">
        <f>AG92+AH92+AI92+AJ92+AK92+AL92</f>
        <v>0</v>
      </c>
      <c r="AN92" s="105" t="s">
        <v>142</v>
      </c>
    </row>
    <row r="93" spans="1:40" s="5" customFormat="1" ht="15.75" x14ac:dyDescent="0.2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95">
        <v>1</v>
      </c>
      <c r="W93" s="95">
        <v>1</v>
      </c>
      <c r="X93" s="95">
        <v>1</v>
      </c>
      <c r="Y93" s="95">
        <v>0</v>
      </c>
      <c r="Z93" s="95">
        <v>0</v>
      </c>
      <c r="AA93" s="95">
        <v>1</v>
      </c>
      <c r="AB93" s="96" t="s">
        <v>73</v>
      </c>
      <c r="AC93" s="97" t="s">
        <v>63</v>
      </c>
      <c r="AD93" s="98"/>
      <c r="AE93" s="98"/>
      <c r="AF93" s="98"/>
      <c r="AG93" s="99"/>
      <c r="AH93" s="99"/>
      <c r="AI93" s="99"/>
      <c r="AJ93" s="99"/>
      <c r="AK93" s="99"/>
      <c r="AL93" s="99"/>
      <c r="AM93" s="100">
        <f>AG93+AH93+AI93+AJ93+AK93+AL93</f>
        <v>0</v>
      </c>
      <c r="AN93" s="105" t="s">
        <v>142</v>
      </c>
    </row>
    <row r="94" spans="1:40" s="5" customFormat="1" ht="15.75" x14ac:dyDescent="0.2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95">
        <v>1</v>
      </c>
      <c r="W94" s="95">
        <v>1</v>
      </c>
      <c r="X94" s="95">
        <v>1</v>
      </c>
      <c r="Y94" s="95">
        <v>0</v>
      </c>
      <c r="Z94" s="95">
        <v>0</v>
      </c>
      <c r="AA94" s="95">
        <v>1</v>
      </c>
      <c r="AB94" s="96" t="s">
        <v>74</v>
      </c>
      <c r="AC94" s="97" t="s">
        <v>63</v>
      </c>
      <c r="AD94" s="98"/>
      <c r="AE94" s="98"/>
      <c r="AF94" s="98"/>
      <c r="AG94" s="99"/>
      <c r="AH94" s="99"/>
      <c r="AI94" s="99"/>
      <c r="AJ94" s="99"/>
      <c r="AK94" s="99"/>
      <c r="AL94" s="99"/>
      <c r="AM94" s="100">
        <f>AG94+AH94+AI94+AJ94+AK94+AL94</f>
        <v>0</v>
      </c>
      <c r="AN94" s="105" t="s">
        <v>142</v>
      </c>
    </row>
    <row r="95" spans="1:40" s="5" customFormat="1" ht="31.5" x14ac:dyDescent="0.25">
      <c r="A95" s="48">
        <v>8</v>
      </c>
      <c r="B95" s="48">
        <v>0</v>
      </c>
      <c r="C95" s="48">
        <v>7</v>
      </c>
      <c r="D95" s="48">
        <v>0</v>
      </c>
      <c r="E95" s="48">
        <v>5</v>
      </c>
      <c r="F95" s="48">
        <v>0</v>
      </c>
      <c r="G95" s="48">
        <v>3</v>
      </c>
      <c r="H95" s="48">
        <v>1</v>
      </c>
      <c r="I95" s="48">
        <v>9</v>
      </c>
      <c r="J95" s="48">
        <v>2</v>
      </c>
      <c r="K95" s="48">
        <v>0</v>
      </c>
      <c r="L95" s="48">
        <v>1</v>
      </c>
      <c r="M95" s="48">
        <v>2</v>
      </c>
      <c r="N95" s="48">
        <v>0</v>
      </c>
      <c r="O95" s="48">
        <v>1</v>
      </c>
      <c r="P95" s="48">
        <v>1</v>
      </c>
      <c r="Q95" s="48">
        <v>0</v>
      </c>
      <c r="R95" s="48">
        <v>1</v>
      </c>
      <c r="S95" s="48">
        <v>9</v>
      </c>
      <c r="T95" s="48">
        <v>2</v>
      </c>
      <c r="U95" s="48">
        <v>1</v>
      </c>
      <c r="V95" s="48">
        <v>1</v>
      </c>
      <c r="W95" s="48">
        <v>1</v>
      </c>
      <c r="X95" s="48">
        <v>1</v>
      </c>
      <c r="Y95" s="48">
        <v>0</v>
      </c>
      <c r="Z95" s="48">
        <v>0</v>
      </c>
      <c r="AA95" s="48">
        <v>2</v>
      </c>
      <c r="AB95" s="42" t="s">
        <v>121</v>
      </c>
      <c r="AC95" s="39" t="s">
        <v>23</v>
      </c>
      <c r="AD95" s="43"/>
      <c r="AE95" s="43"/>
      <c r="AF95" s="43"/>
      <c r="AG95" s="58">
        <v>245</v>
      </c>
      <c r="AH95" s="58">
        <v>245</v>
      </c>
      <c r="AI95" s="58">
        <v>245</v>
      </c>
      <c r="AJ95" s="58">
        <v>245</v>
      </c>
      <c r="AK95" s="58">
        <v>245</v>
      </c>
      <c r="AL95" s="58">
        <v>245</v>
      </c>
      <c r="AM95" s="40"/>
      <c r="AN95" s="105" t="s">
        <v>142</v>
      </c>
    </row>
    <row r="96" spans="1:40" s="88" customFormat="1" ht="88.5" customHeight="1" x14ac:dyDescent="0.25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0</v>
      </c>
      <c r="AB96" s="92" t="s">
        <v>93</v>
      </c>
      <c r="AC96" s="50" t="s">
        <v>63</v>
      </c>
      <c r="AD96" s="51"/>
      <c r="AE96" s="51"/>
      <c r="AF96" s="51"/>
      <c r="AG96" s="86">
        <v>1980000</v>
      </c>
      <c r="AH96" s="86">
        <v>1980000</v>
      </c>
      <c r="AI96" s="86">
        <v>0</v>
      </c>
      <c r="AJ96" s="86">
        <v>0</v>
      </c>
      <c r="AK96" s="86">
        <v>0</v>
      </c>
      <c r="AL96" s="86">
        <v>0</v>
      </c>
      <c r="AM96" s="87">
        <f>AL96+AK96+AJ96+AI96+AH96+AG96</f>
        <v>3960000</v>
      </c>
      <c r="AN96" s="105" t="s">
        <v>112</v>
      </c>
    </row>
    <row r="97" spans="1:40" s="88" customFormat="1" ht="31.5" x14ac:dyDescent="0.25">
      <c r="A97" s="48">
        <v>8</v>
      </c>
      <c r="B97" s="48">
        <v>0</v>
      </c>
      <c r="C97" s="48">
        <v>7</v>
      </c>
      <c r="D97" s="48">
        <v>0</v>
      </c>
      <c r="E97" s="48">
        <v>5</v>
      </c>
      <c r="F97" s="48">
        <v>0</v>
      </c>
      <c r="G97" s="48">
        <v>3</v>
      </c>
      <c r="H97" s="48">
        <v>1</v>
      </c>
      <c r="I97" s="48">
        <v>9</v>
      </c>
      <c r="J97" s="48">
        <v>2</v>
      </c>
      <c r="K97" s="48">
        <v>0</v>
      </c>
      <c r="L97" s="48">
        <v>1</v>
      </c>
      <c r="M97" s="48">
        <v>2</v>
      </c>
      <c r="N97" s="48">
        <v>0</v>
      </c>
      <c r="O97" s="48">
        <v>1</v>
      </c>
      <c r="P97" s="48">
        <v>2</v>
      </c>
      <c r="Q97" s="48">
        <v>0</v>
      </c>
      <c r="R97" s="48">
        <v>1</v>
      </c>
      <c r="S97" s="48">
        <v>9</v>
      </c>
      <c r="T97" s="48">
        <v>2</v>
      </c>
      <c r="U97" s="48">
        <v>1</v>
      </c>
      <c r="V97" s="48">
        <v>1</v>
      </c>
      <c r="W97" s="48">
        <v>1</v>
      </c>
      <c r="X97" s="48">
        <v>2</v>
      </c>
      <c r="Y97" s="48">
        <v>0</v>
      </c>
      <c r="Z97" s="48">
        <v>0</v>
      </c>
      <c r="AA97" s="48">
        <v>1</v>
      </c>
      <c r="AB97" s="52" t="s">
        <v>103</v>
      </c>
      <c r="AC97" s="50" t="s">
        <v>23</v>
      </c>
      <c r="AD97" s="51"/>
      <c r="AE97" s="51"/>
      <c r="AF97" s="51"/>
      <c r="AG97" s="67">
        <v>612</v>
      </c>
      <c r="AH97" s="67">
        <v>612</v>
      </c>
      <c r="AI97" s="67">
        <v>612</v>
      </c>
      <c r="AJ97" s="67">
        <v>612</v>
      </c>
      <c r="AK97" s="67">
        <v>612</v>
      </c>
      <c r="AL97" s="67">
        <v>612</v>
      </c>
      <c r="AM97" s="61"/>
      <c r="AN97" s="105" t="s">
        <v>142</v>
      </c>
    </row>
    <row r="98" spans="1:40" s="131" customFormat="1" ht="31.5" x14ac:dyDescent="0.2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0</v>
      </c>
      <c r="AB98" s="92" t="s">
        <v>95</v>
      </c>
      <c r="AC98" s="130" t="s">
        <v>63</v>
      </c>
      <c r="AD98" s="130"/>
      <c r="AE98" s="130"/>
      <c r="AF98" s="130"/>
      <c r="AG98" s="86">
        <v>100000</v>
      </c>
      <c r="AH98" s="86">
        <v>100000</v>
      </c>
      <c r="AI98" s="86">
        <v>100000</v>
      </c>
      <c r="AJ98" s="86">
        <v>100000</v>
      </c>
      <c r="AK98" s="86">
        <v>100000</v>
      </c>
      <c r="AL98" s="86">
        <v>100000</v>
      </c>
      <c r="AM98" s="87">
        <f>AL98+AK98+AJ98+AI98+AH98+AG98</f>
        <v>600000</v>
      </c>
      <c r="AN98" s="105" t="s">
        <v>112</v>
      </c>
    </row>
    <row r="99" spans="1:40" s="88" customFormat="1" ht="31.5" x14ac:dyDescent="0.2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2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2</v>
      </c>
      <c r="Y99" s="48">
        <v>0</v>
      </c>
      <c r="Z99" s="48">
        <v>0</v>
      </c>
      <c r="AA99" s="48">
        <v>1</v>
      </c>
      <c r="AB99" s="52" t="s">
        <v>82</v>
      </c>
      <c r="AC99" s="50" t="s">
        <v>23</v>
      </c>
      <c r="AD99" s="51"/>
      <c r="AE99" s="51"/>
      <c r="AF99" s="51"/>
      <c r="AG99" s="59">
        <v>8</v>
      </c>
      <c r="AH99" s="67">
        <v>8</v>
      </c>
      <c r="AI99" s="67">
        <v>8</v>
      </c>
      <c r="AJ99" s="67">
        <v>8</v>
      </c>
      <c r="AK99" s="67">
        <v>8</v>
      </c>
      <c r="AL99" s="67">
        <v>8</v>
      </c>
      <c r="AM99" s="61"/>
      <c r="AN99" s="105" t="s">
        <v>142</v>
      </c>
    </row>
    <row r="100" spans="1:40" s="131" customFormat="1" ht="47.25" x14ac:dyDescent="0.25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0</v>
      </c>
      <c r="AB100" s="92" t="s">
        <v>94</v>
      </c>
      <c r="AC100" s="130" t="s">
        <v>63</v>
      </c>
      <c r="AD100" s="130"/>
      <c r="AE100" s="130"/>
      <c r="AF100" s="130"/>
      <c r="AG100" s="86">
        <v>0</v>
      </c>
      <c r="AH100" s="86">
        <v>0</v>
      </c>
      <c r="AI100" s="86">
        <v>0</v>
      </c>
      <c r="AJ100" s="86">
        <v>0</v>
      </c>
      <c r="AK100" s="86">
        <v>0</v>
      </c>
      <c r="AL100" s="86">
        <v>0</v>
      </c>
      <c r="AM100" s="87">
        <f>AL100+AK100+AJ100+AI100+AH100+AG100</f>
        <v>0</v>
      </c>
      <c r="AN100" s="105" t="s">
        <v>142</v>
      </c>
    </row>
    <row r="101" spans="1:40" s="88" customFormat="1" ht="30.75" customHeight="1" x14ac:dyDescent="0.2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3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3</v>
      </c>
      <c r="Y101" s="48">
        <v>0</v>
      </c>
      <c r="Z101" s="48">
        <v>0</v>
      </c>
      <c r="AA101" s="48">
        <v>1</v>
      </c>
      <c r="AB101" s="53" t="s">
        <v>83</v>
      </c>
      <c r="AC101" s="50" t="s">
        <v>23</v>
      </c>
      <c r="AD101" s="51"/>
      <c r="AE101" s="51"/>
      <c r="AF101" s="51"/>
      <c r="AG101" s="59">
        <v>1</v>
      </c>
      <c r="AH101" s="67">
        <v>1</v>
      </c>
      <c r="AI101" s="67">
        <v>1</v>
      </c>
      <c r="AJ101" s="67">
        <v>1</v>
      </c>
      <c r="AK101" s="67">
        <v>1</v>
      </c>
      <c r="AL101" s="67">
        <v>1</v>
      </c>
      <c r="AM101" s="61">
        <v>1</v>
      </c>
      <c r="AN101" s="105" t="s">
        <v>142</v>
      </c>
    </row>
    <row r="102" spans="1:40" s="88" customFormat="1" ht="31.5" x14ac:dyDescent="0.2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0</v>
      </c>
      <c r="AB102" s="49" t="s">
        <v>96</v>
      </c>
      <c r="AC102" s="50" t="s">
        <v>63</v>
      </c>
      <c r="AD102" s="51"/>
      <c r="AE102" s="51"/>
      <c r="AF102" s="51"/>
      <c r="AG102" s="86">
        <v>150000</v>
      </c>
      <c r="AH102" s="86">
        <v>150000</v>
      </c>
      <c r="AI102" s="86">
        <v>150000</v>
      </c>
      <c r="AJ102" s="86">
        <v>150000</v>
      </c>
      <c r="AK102" s="86">
        <v>150000</v>
      </c>
      <c r="AL102" s="86">
        <v>150000</v>
      </c>
      <c r="AM102" s="87">
        <f>AL102+AK102+AJ102+AI102+AH102+AG102</f>
        <v>900000</v>
      </c>
      <c r="AN102" s="105" t="s">
        <v>142</v>
      </c>
    </row>
    <row r="103" spans="1:40" s="88" customFormat="1" ht="31.5" x14ac:dyDescent="0.2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4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4</v>
      </c>
      <c r="Y103" s="48">
        <v>0</v>
      </c>
      <c r="Z103" s="48">
        <v>0</v>
      </c>
      <c r="AA103" s="48">
        <v>1</v>
      </c>
      <c r="AB103" s="52" t="s">
        <v>84</v>
      </c>
      <c r="AC103" s="50" t="s">
        <v>22</v>
      </c>
      <c r="AD103" s="51"/>
      <c r="AE103" s="51"/>
      <c r="AF103" s="51"/>
      <c r="AG103" s="59">
        <v>20</v>
      </c>
      <c r="AH103" s="67">
        <v>10</v>
      </c>
      <c r="AI103" s="67">
        <v>10</v>
      </c>
      <c r="AJ103" s="67">
        <v>10</v>
      </c>
      <c r="AK103" s="67">
        <v>10</v>
      </c>
      <c r="AL103" s="67">
        <v>10</v>
      </c>
      <c r="AM103" s="61">
        <v>70</v>
      </c>
      <c r="AN103" s="105" t="s">
        <v>142</v>
      </c>
    </row>
    <row r="104" spans="1:40" s="88" customFormat="1" ht="31.5" x14ac:dyDescent="0.2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0</v>
      </c>
      <c r="AB104" s="52" t="s">
        <v>97</v>
      </c>
      <c r="AC104" s="50" t="s">
        <v>63</v>
      </c>
      <c r="AD104" s="51"/>
      <c r="AE104" s="51"/>
      <c r="AF104" s="51"/>
      <c r="AG104" s="86">
        <v>4029893</v>
      </c>
      <c r="AH104" s="86">
        <v>4029893</v>
      </c>
      <c r="AI104" s="86">
        <v>4029893</v>
      </c>
      <c r="AJ104" s="86">
        <v>4029893</v>
      </c>
      <c r="AK104" s="86">
        <v>4029893</v>
      </c>
      <c r="AL104" s="86">
        <v>4029893</v>
      </c>
      <c r="AM104" s="87">
        <f>AL104+AK104+AJ104+AI104+AH104+AG104</f>
        <v>24179358</v>
      </c>
      <c r="AN104" s="105" t="s">
        <v>142</v>
      </c>
    </row>
    <row r="105" spans="1:40" s="88" customFormat="1" ht="31.5" x14ac:dyDescent="0.2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5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5</v>
      </c>
      <c r="Y105" s="48">
        <v>0</v>
      </c>
      <c r="Z105" s="48">
        <v>0</v>
      </c>
      <c r="AA105" s="48">
        <v>1</v>
      </c>
      <c r="AB105" s="52" t="s">
        <v>87</v>
      </c>
      <c r="AC105" s="50"/>
      <c r="AD105" s="51"/>
      <c r="AE105" s="51"/>
      <c r="AF105" s="51"/>
      <c r="AG105" s="59">
        <v>4500</v>
      </c>
      <c r="AH105" s="93">
        <v>1500</v>
      </c>
      <c r="AI105" s="93">
        <v>1500</v>
      </c>
      <c r="AJ105" s="93">
        <v>1500</v>
      </c>
      <c r="AK105" s="93">
        <v>1500</v>
      </c>
      <c r="AL105" s="93">
        <v>1500</v>
      </c>
      <c r="AM105" s="61">
        <v>12000</v>
      </c>
      <c r="AN105" s="105" t="s">
        <v>142</v>
      </c>
    </row>
    <row r="106" spans="1:40" s="88" customFormat="1" ht="47.25" x14ac:dyDescent="0.2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0</v>
      </c>
      <c r="AB106" s="52" t="s">
        <v>98</v>
      </c>
      <c r="AC106" s="50" t="s">
        <v>63</v>
      </c>
      <c r="AD106" s="51"/>
      <c r="AE106" s="51"/>
      <c r="AF106" s="51"/>
      <c r="AG106" s="86">
        <v>230000</v>
      </c>
      <c r="AH106" s="86">
        <v>0</v>
      </c>
      <c r="AI106" s="86">
        <v>0</v>
      </c>
      <c r="AJ106" s="86">
        <v>0</v>
      </c>
      <c r="AK106" s="86">
        <v>0</v>
      </c>
      <c r="AL106" s="86">
        <v>0</v>
      </c>
      <c r="AM106" s="87">
        <f>AF106+AG106+AH106+AI106+AJ106+AK106</f>
        <v>230000</v>
      </c>
      <c r="AN106" s="105" t="s">
        <v>142</v>
      </c>
    </row>
    <row r="107" spans="1:40" s="88" customFormat="1" ht="15.75" x14ac:dyDescent="0.25">
      <c r="A107" s="48">
        <v>8</v>
      </c>
      <c r="B107" s="48">
        <v>0</v>
      </c>
      <c r="C107" s="48">
        <v>7</v>
      </c>
      <c r="D107" s="48">
        <v>0</v>
      </c>
      <c r="E107" s="48">
        <v>5</v>
      </c>
      <c r="F107" s="48">
        <v>0</v>
      </c>
      <c r="G107" s="48">
        <v>3</v>
      </c>
      <c r="H107" s="48">
        <v>1</v>
      </c>
      <c r="I107" s="48">
        <v>9</v>
      </c>
      <c r="J107" s="48">
        <v>2</v>
      </c>
      <c r="K107" s="48">
        <v>0</v>
      </c>
      <c r="L107" s="48">
        <v>1</v>
      </c>
      <c r="M107" s="48">
        <v>2</v>
      </c>
      <c r="N107" s="48">
        <v>0</v>
      </c>
      <c r="O107" s="48">
        <v>1</v>
      </c>
      <c r="P107" s="48">
        <v>6</v>
      </c>
      <c r="Q107" s="48">
        <v>0</v>
      </c>
      <c r="R107" s="48">
        <v>1</v>
      </c>
      <c r="S107" s="48">
        <v>9</v>
      </c>
      <c r="T107" s="48">
        <v>2</v>
      </c>
      <c r="U107" s="48">
        <v>1</v>
      </c>
      <c r="V107" s="48">
        <v>1</v>
      </c>
      <c r="W107" s="48">
        <v>1</v>
      </c>
      <c r="X107" s="48">
        <v>6</v>
      </c>
      <c r="Y107" s="48">
        <v>0</v>
      </c>
      <c r="Z107" s="48">
        <v>0</v>
      </c>
      <c r="AA107" s="48">
        <v>1</v>
      </c>
      <c r="AB107" s="52" t="s">
        <v>122</v>
      </c>
      <c r="AC107" s="50" t="s">
        <v>88</v>
      </c>
      <c r="AD107" s="51"/>
      <c r="AE107" s="51"/>
      <c r="AF107" s="51"/>
      <c r="AG107" s="59">
        <v>560</v>
      </c>
      <c r="AH107" s="67"/>
      <c r="AI107" s="67"/>
      <c r="AJ107" s="67"/>
      <c r="AK107" s="67"/>
      <c r="AL107" s="67"/>
      <c r="AM107" s="61">
        <v>560</v>
      </c>
      <c r="AN107" s="105" t="s">
        <v>142</v>
      </c>
    </row>
    <row r="108" spans="1:40" s="22" customFormat="1" ht="31.5" x14ac:dyDescent="0.2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0</v>
      </c>
      <c r="AB108" s="52" t="s">
        <v>99</v>
      </c>
      <c r="AC108" s="50" t="s">
        <v>63</v>
      </c>
      <c r="AD108" s="51"/>
      <c r="AE108" s="51"/>
      <c r="AF108" s="51"/>
      <c r="AG108" s="86">
        <v>200000</v>
      </c>
      <c r="AH108" s="86">
        <v>200000</v>
      </c>
      <c r="AI108" s="86">
        <v>200000</v>
      </c>
      <c r="AJ108" s="86">
        <v>200000</v>
      </c>
      <c r="AK108" s="86">
        <v>200000</v>
      </c>
      <c r="AL108" s="86">
        <v>200000</v>
      </c>
      <c r="AM108" s="87">
        <f>AG108+AH108+AI108+AJ108+AK108+AL108</f>
        <v>1200000</v>
      </c>
      <c r="AN108" s="105" t="s">
        <v>142</v>
      </c>
    </row>
    <row r="109" spans="1:40" s="22" customFormat="1" ht="31.5" x14ac:dyDescent="0.25">
      <c r="A109" s="48">
        <v>8</v>
      </c>
      <c r="B109" s="48">
        <v>0</v>
      </c>
      <c r="C109" s="48">
        <v>7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>
        <v>0</v>
      </c>
      <c r="L109" s="48">
        <v>1</v>
      </c>
      <c r="M109" s="48">
        <v>2</v>
      </c>
      <c r="N109" s="48">
        <v>0</v>
      </c>
      <c r="O109" s="48">
        <v>1</v>
      </c>
      <c r="P109" s="48">
        <v>8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8</v>
      </c>
      <c r="Y109" s="48">
        <v>0</v>
      </c>
      <c r="Z109" s="48">
        <v>0</v>
      </c>
      <c r="AA109" s="48">
        <v>1</v>
      </c>
      <c r="AB109" s="52" t="s">
        <v>104</v>
      </c>
      <c r="AC109" s="50" t="s">
        <v>23</v>
      </c>
      <c r="AD109" s="51"/>
      <c r="AE109" s="51"/>
      <c r="AF109" s="51"/>
      <c r="AG109" s="59">
        <v>1</v>
      </c>
      <c r="AH109" s="67">
        <v>1</v>
      </c>
      <c r="AI109" s="67">
        <v>1</v>
      </c>
      <c r="AJ109" s="67">
        <v>1</v>
      </c>
      <c r="AK109" s="67">
        <v>1</v>
      </c>
      <c r="AL109" s="67">
        <v>1</v>
      </c>
      <c r="AM109" s="61">
        <v>1</v>
      </c>
      <c r="AN109" s="105" t="s">
        <v>142</v>
      </c>
    </row>
    <row r="110" spans="1:40" s="22" customFormat="1" ht="47.25" x14ac:dyDescent="0.25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>
        <v>0</v>
      </c>
      <c r="L110" s="48">
        <v>1</v>
      </c>
      <c r="M110" s="48">
        <v>1</v>
      </c>
      <c r="N110" s="48">
        <v>1</v>
      </c>
      <c r="O110" s="48">
        <v>4</v>
      </c>
      <c r="P110" s="48">
        <v>5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0</v>
      </c>
      <c r="AB110" s="109" t="s">
        <v>144</v>
      </c>
      <c r="AC110" s="50" t="s">
        <v>63</v>
      </c>
      <c r="AD110" s="51"/>
      <c r="AE110" s="51"/>
      <c r="AF110" s="51"/>
      <c r="AG110" s="86">
        <v>2891500</v>
      </c>
      <c r="AH110" s="86">
        <v>2891500</v>
      </c>
      <c r="AI110" s="86">
        <v>2891500</v>
      </c>
      <c r="AJ110" s="86">
        <v>2891500</v>
      </c>
      <c r="AK110" s="86">
        <v>2891500</v>
      </c>
      <c r="AL110" s="86">
        <v>2891500</v>
      </c>
      <c r="AM110" s="87">
        <f>AG110+AH110+AI110+AJ110+AK110+AL110</f>
        <v>17349000</v>
      </c>
      <c r="AN110" s="105" t="s">
        <v>142</v>
      </c>
    </row>
    <row r="111" spans="1:40" s="22" customFormat="1" ht="33" customHeight="1" x14ac:dyDescent="0.25">
      <c r="A111" s="48">
        <v>8</v>
      </c>
      <c r="B111" s="48">
        <v>0</v>
      </c>
      <c r="C111" s="48">
        <v>4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4</v>
      </c>
      <c r="P111" s="48">
        <v>5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1</v>
      </c>
      <c r="X111" s="48">
        <v>9</v>
      </c>
      <c r="Y111" s="48">
        <v>0</v>
      </c>
      <c r="Z111" s="48">
        <v>0</v>
      </c>
      <c r="AA111" s="48">
        <v>1</v>
      </c>
      <c r="AB111" s="52" t="s">
        <v>145</v>
      </c>
      <c r="AC111" s="50"/>
      <c r="AD111" s="51"/>
      <c r="AE111" s="51"/>
      <c r="AF111" s="51"/>
      <c r="AG111" s="59"/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1">
        <v>0</v>
      </c>
      <c r="AN111" s="105" t="s">
        <v>142</v>
      </c>
    </row>
    <row r="112" spans="1:40" s="22" customFormat="1" ht="52.5" customHeight="1" x14ac:dyDescent="0.25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 t="s">
        <v>33</v>
      </c>
      <c r="N112" s="48">
        <v>1</v>
      </c>
      <c r="O112" s="48">
        <v>4</v>
      </c>
      <c r="P112" s="48">
        <v>5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0</v>
      </c>
      <c r="AB112" s="52" t="s">
        <v>146</v>
      </c>
      <c r="AC112" s="50" t="s">
        <v>63</v>
      </c>
      <c r="AD112" s="51"/>
      <c r="AE112" s="51"/>
      <c r="AF112" s="51"/>
      <c r="AG112" s="86">
        <v>29207</v>
      </c>
      <c r="AH112" s="86">
        <v>29207</v>
      </c>
      <c r="AI112" s="86">
        <v>29207</v>
      </c>
      <c r="AJ112" s="86">
        <v>29207</v>
      </c>
      <c r="AK112" s="86">
        <v>29207</v>
      </c>
      <c r="AL112" s="86">
        <v>29207</v>
      </c>
      <c r="AM112" s="87">
        <f>AG112+AH112+AI112+AJ112+AK112+AL112</f>
        <v>175242</v>
      </c>
      <c r="AN112" s="105" t="s">
        <v>142</v>
      </c>
    </row>
    <row r="113" spans="1:40" s="22" customFormat="1" ht="33" customHeight="1" x14ac:dyDescent="0.25">
      <c r="A113" s="48">
        <v>8</v>
      </c>
      <c r="B113" s="48">
        <v>0</v>
      </c>
      <c r="C113" s="48">
        <v>7</v>
      </c>
      <c r="D113" s="48">
        <v>0</v>
      </c>
      <c r="E113" s="48">
        <v>5</v>
      </c>
      <c r="F113" s="48">
        <v>0</v>
      </c>
      <c r="G113" s="48">
        <v>3</v>
      </c>
      <c r="H113" s="48">
        <v>1</v>
      </c>
      <c r="I113" s="48">
        <v>9</v>
      </c>
      <c r="J113" s="48">
        <v>2</v>
      </c>
      <c r="K113" s="48">
        <v>0</v>
      </c>
      <c r="L113" s="48">
        <v>1</v>
      </c>
      <c r="M113" s="48" t="s">
        <v>33</v>
      </c>
      <c r="N113" s="48">
        <v>1</v>
      </c>
      <c r="O113" s="48">
        <v>4</v>
      </c>
      <c r="P113" s="48">
        <v>5</v>
      </c>
      <c r="Q113" s="48">
        <v>0</v>
      </c>
      <c r="R113" s="48">
        <v>1</v>
      </c>
      <c r="S113" s="48">
        <v>9</v>
      </c>
      <c r="T113" s="48">
        <v>2</v>
      </c>
      <c r="U113" s="48">
        <v>1</v>
      </c>
      <c r="V113" s="48">
        <v>1</v>
      </c>
      <c r="W113" s="48">
        <v>9</v>
      </c>
      <c r="X113" s="48">
        <v>1</v>
      </c>
      <c r="Y113" s="48">
        <v>0</v>
      </c>
      <c r="Z113" s="48">
        <v>0</v>
      </c>
      <c r="AA113" s="48">
        <v>1</v>
      </c>
      <c r="AB113" s="52" t="s">
        <v>147</v>
      </c>
      <c r="AC113" s="50" t="s">
        <v>23</v>
      </c>
      <c r="AD113" s="51"/>
      <c r="AE113" s="51"/>
      <c r="AF113" s="51"/>
      <c r="AG113" s="59">
        <v>0</v>
      </c>
      <c r="AH113" s="93">
        <v>0</v>
      </c>
      <c r="AI113" s="93">
        <v>0</v>
      </c>
      <c r="AJ113" s="93">
        <v>0</v>
      </c>
      <c r="AK113" s="93">
        <v>0</v>
      </c>
      <c r="AL113" s="93">
        <v>0</v>
      </c>
      <c r="AM113" s="61">
        <v>0</v>
      </c>
      <c r="AN113" s="105" t="s">
        <v>142</v>
      </c>
    </row>
    <row r="114" spans="1:40" s="22" customFormat="1" ht="31.5" x14ac:dyDescent="0.25">
      <c r="A114" s="48">
        <v>8</v>
      </c>
      <c r="B114" s="48">
        <v>0</v>
      </c>
      <c r="C114" s="48">
        <v>7</v>
      </c>
      <c r="D114" s="48">
        <v>0</v>
      </c>
      <c r="E114" s="48">
        <v>5</v>
      </c>
      <c r="F114" s="48">
        <v>0</v>
      </c>
      <c r="G114" s="48">
        <v>3</v>
      </c>
      <c r="H114" s="48">
        <v>1</v>
      </c>
      <c r="I114" s="48">
        <v>9</v>
      </c>
      <c r="J114" s="48">
        <v>2</v>
      </c>
      <c r="K114" s="48">
        <v>0</v>
      </c>
      <c r="L114" s="48">
        <v>2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1</v>
      </c>
      <c r="S114" s="48">
        <v>9</v>
      </c>
      <c r="T114" s="48">
        <v>2</v>
      </c>
      <c r="U114" s="48">
        <v>1</v>
      </c>
      <c r="V114" s="48">
        <v>2</v>
      </c>
      <c r="W114" s="48">
        <v>0</v>
      </c>
      <c r="X114" s="48">
        <v>0</v>
      </c>
      <c r="Y114" s="48">
        <v>0</v>
      </c>
      <c r="Z114" s="48">
        <v>0</v>
      </c>
      <c r="AA114" s="48">
        <v>0</v>
      </c>
      <c r="AB114" s="49" t="s">
        <v>66</v>
      </c>
      <c r="AC114" s="50" t="s">
        <v>63</v>
      </c>
      <c r="AD114" s="51" t="e">
        <f>#REF!+#REF!+#REF!+#REF!</f>
        <v>#REF!</v>
      </c>
      <c r="AE114" s="51" t="e">
        <f>#REF!+#REF!+#REF!+#REF!</f>
        <v>#REF!</v>
      </c>
      <c r="AF114" s="51" t="e">
        <f>#REF!+#REF!+#REF!+#REF!</f>
        <v>#REF!</v>
      </c>
      <c r="AG114" s="86">
        <f>AG116+AG118+AG120+AG122+AG124+AG127+AG129+AG131</f>
        <v>2619880</v>
      </c>
      <c r="AH114" s="86">
        <f t="shared" ref="AH114:AL114" si="7">AH116+AH118+AH120+AH122+AH124+AH127</f>
        <v>0</v>
      </c>
      <c r="AI114" s="86">
        <f t="shared" si="7"/>
        <v>0</v>
      </c>
      <c r="AJ114" s="86">
        <f t="shared" si="7"/>
        <v>0</v>
      </c>
      <c r="AK114" s="86">
        <f t="shared" si="7"/>
        <v>0</v>
      </c>
      <c r="AL114" s="86">
        <f t="shared" si="7"/>
        <v>0</v>
      </c>
      <c r="AM114" s="86">
        <f>AG114</f>
        <v>2619880</v>
      </c>
      <c r="AN114" s="105" t="s">
        <v>142</v>
      </c>
    </row>
    <row r="115" spans="1:40" s="22" customFormat="1" ht="36" customHeight="1" x14ac:dyDescent="0.25">
      <c r="A115" s="48">
        <v>8</v>
      </c>
      <c r="B115" s="48">
        <v>0</v>
      </c>
      <c r="C115" s="48">
        <v>7</v>
      </c>
      <c r="D115" s="48">
        <v>0</v>
      </c>
      <c r="E115" s="48">
        <v>5</v>
      </c>
      <c r="F115" s="48">
        <v>0</v>
      </c>
      <c r="G115" s="48">
        <v>3</v>
      </c>
      <c r="H115" s="48">
        <v>1</v>
      </c>
      <c r="I115" s="48">
        <v>9</v>
      </c>
      <c r="J115" s="48">
        <v>2</v>
      </c>
      <c r="K115" s="48">
        <v>0</v>
      </c>
      <c r="L115" s="48">
        <v>2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1</v>
      </c>
      <c r="S115" s="48">
        <v>9</v>
      </c>
      <c r="T115" s="48">
        <v>2</v>
      </c>
      <c r="U115" s="48">
        <v>1</v>
      </c>
      <c r="V115" s="48">
        <v>2</v>
      </c>
      <c r="W115" s="48">
        <v>0</v>
      </c>
      <c r="X115" s="48">
        <v>0</v>
      </c>
      <c r="Y115" s="48">
        <v>0</v>
      </c>
      <c r="Z115" s="48">
        <v>0</v>
      </c>
      <c r="AA115" s="48">
        <v>1</v>
      </c>
      <c r="AB115" s="52" t="s">
        <v>67</v>
      </c>
      <c r="AC115" s="50" t="s">
        <v>23</v>
      </c>
      <c r="AD115" s="51"/>
      <c r="AE115" s="51"/>
      <c r="AF115" s="51"/>
      <c r="AG115" s="67">
        <v>7</v>
      </c>
      <c r="AH115" s="67">
        <v>7</v>
      </c>
      <c r="AI115" s="67">
        <v>7</v>
      </c>
      <c r="AJ115" s="67">
        <v>7</v>
      </c>
      <c r="AK115" s="67">
        <v>7</v>
      </c>
      <c r="AL115" s="67">
        <v>0</v>
      </c>
      <c r="AM115" s="89">
        <v>5</v>
      </c>
      <c r="AN115" s="105" t="s">
        <v>142</v>
      </c>
    </row>
    <row r="116" spans="1:40" s="22" customFormat="1" ht="69.75" customHeight="1" x14ac:dyDescent="0.25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2</v>
      </c>
      <c r="M116" s="48" t="s">
        <v>33</v>
      </c>
      <c r="N116" s="48">
        <v>9</v>
      </c>
      <c r="O116" s="48">
        <v>0</v>
      </c>
      <c r="P116" s="48">
        <v>2</v>
      </c>
      <c r="Q116" s="48">
        <v>8</v>
      </c>
      <c r="R116" s="48">
        <v>1</v>
      </c>
      <c r="S116" s="48">
        <v>9</v>
      </c>
      <c r="T116" s="48">
        <v>2</v>
      </c>
      <c r="U116" s="48">
        <v>1</v>
      </c>
      <c r="V116" s="48">
        <v>2</v>
      </c>
      <c r="W116" s="48">
        <v>2</v>
      </c>
      <c r="X116" s="48">
        <v>1</v>
      </c>
      <c r="Y116" s="48">
        <v>0</v>
      </c>
      <c r="Z116" s="48">
        <v>0</v>
      </c>
      <c r="AA116" s="48">
        <v>0</v>
      </c>
      <c r="AB116" s="107" t="s">
        <v>148</v>
      </c>
      <c r="AC116" s="50" t="s">
        <v>63</v>
      </c>
      <c r="AD116" s="51"/>
      <c r="AE116" s="51"/>
      <c r="AF116" s="51"/>
      <c r="AG116" s="86">
        <v>550789</v>
      </c>
      <c r="AH116" s="86">
        <v>0</v>
      </c>
      <c r="AI116" s="86">
        <v>0</v>
      </c>
      <c r="AJ116" s="86">
        <v>0</v>
      </c>
      <c r="AK116" s="86">
        <v>0</v>
      </c>
      <c r="AL116" s="86">
        <v>0</v>
      </c>
      <c r="AM116" s="87">
        <f>AF116+AG116+AH116+AI116+AJ116+AK116</f>
        <v>550789</v>
      </c>
      <c r="AN116" s="105" t="s">
        <v>142</v>
      </c>
    </row>
    <row r="117" spans="1:40" s="22" customFormat="1" ht="33.75" customHeight="1" x14ac:dyDescent="0.25">
      <c r="A117" s="48">
        <v>8</v>
      </c>
      <c r="B117" s="48">
        <v>0</v>
      </c>
      <c r="C117" s="48">
        <v>7</v>
      </c>
      <c r="D117" s="48">
        <v>0</v>
      </c>
      <c r="E117" s="48">
        <v>5</v>
      </c>
      <c r="F117" s="48">
        <v>0</v>
      </c>
      <c r="G117" s="48">
        <v>3</v>
      </c>
      <c r="H117" s="48">
        <v>1</v>
      </c>
      <c r="I117" s="48">
        <v>9</v>
      </c>
      <c r="J117" s="48">
        <v>2</v>
      </c>
      <c r="K117" s="48">
        <v>0</v>
      </c>
      <c r="L117" s="48">
        <v>2</v>
      </c>
      <c r="M117" s="48" t="s">
        <v>33</v>
      </c>
      <c r="N117" s="48">
        <v>9</v>
      </c>
      <c r="O117" s="48">
        <v>0</v>
      </c>
      <c r="P117" s="48">
        <v>2</v>
      </c>
      <c r="Q117" s="48">
        <v>8</v>
      </c>
      <c r="R117" s="48">
        <v>1</v>
      </c>
      <c r="S117" s="48">
        <v>9</v>
      </c>
      <c r="T117" s="48">
        <v>2</v>
      </c>
      <c r="U117" s="48">
        <v>1</v>
      </c>
      <c r="V117" s="48">
        <v>2</v>
      </c>
      <c r="W117" s="48">
        <v>2</v>
      </c>
      <c r="X117" s="48">
        <v>1</v>
      </c>
      <c r="Y117" s="48">
        <v>0</v>
      </c>
      <c r="Z117" s="48">
        <v>0</v>
      </c>
      <c r="AA117" s="48">
        <v>1</v>
      </c>
      <c r="AB117" s="52" t="s">
        <v>123</v>
      </c>
      <c r="AC117" s="50" t="s">
        <v>22</v>
      </c>
      <c r="AD117" s="51"/>
      <c r="AE117" s="51"/>
      <c r="AF117" s="51"/>
      <c r="AG117" s="93">
        <v>7.85</v>
      </c>
      <c r="AH117" s="93">
        <v>0</v>
      </c>
      <c r="AI117" s="93">
        <v>0</v>
      </c>
      <c r="AJ117" s="93">
        <v>0</v>
      </c>
      <c r="AK117" s="93">
        <v>0</v>
      </c>
      <c r="AL117" s="93">
        <v>0</v>
      </c>
      <c r="AM117" s="61">
        <v>10</v>
      </c>
      <c r="AN117" s="105" t="s">
        <v>142</v>
      </c>
    </row>
    <row r="118" spans="1:40" s="22" customFormat="1" ht="93" customHeight="1" x14ac:dyDescent="0.25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 t="s">
        <v>33</v>
      </c>
      <c r="N118" s="48">
        <v>9</v>
      </c>
      <c r="O118" s="48">
        <v>0</v>
      </c>
      <c r="P118" s="48">
        <v>2</v>
      </c>
      <c r="Q118" s="48">
        <v>9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2</v>
      </c>
      <c r="X118" s="48">
        <v>2</v>
      </c>
      <c r="Y118" s="48">
        <v>0</v>
      </c>
      <c r="Z118" s="48">
        <v>0</v>
      </c>
      <c r="AA118" s="48">
        <v>0</v>
      </c>
      <c r="AB118" s="49" t="s">
        <v>149</v>
      </c>
      <c r="AC118" s="50" t="s">
        <v>63</v>
      </c>
      <c r="AD118" s="51"/>
      <c r="AE118" s="51"/>
      <c r="AF118" s="51"/>
      <c r="AG118" s="86">
        <v>117234</v>
      </c>
      <c r="AH118" s="86">
        <v>0</v>
      </c>
      <c r="AI118" s="86">
        <v>0</v>
      </c>
      <c r="AJ118" s="86">
        <v>0</v>
      </c>
      <c r="AK118" s="86">
        <v>0</v>
      </c>
      <c r="AL118" s="86">
        <v>0</v>
      </c>
      <c r="AM118" s="87">
        <f>AG118+AH118</f>
        <v>117234</v>
      </c>
      <c r="AN118" s="105" t="s">
        <v>142</v>
      </c>
    </row>
    <row r="119" spans="1:40" s="23" customFormat="1" ht="33.75" customHeight="1" x14ac:dyDescent="0.25">
      <c r="A119" s="41">
        <v>8</v>
      </c>
      <c r="B119" s="41">
        <v>0</v>
      </c>
      <c r="C119" s="41">
        <v>7</v>
      </c>
      <c r="D119" s="41">
        <v>0</v>
      </c>
      <c r="E119" s="41">
        <v>5</v>
      </c>
      <c r="F119" s="41">
        <v>0</v>
      </c>
      <c r="G119" s="41">
        <v>3</v>
      </c>
      <c r="H119" s="41">
        <v>1</v>
      </c>
      <c r="I119" s="41">
        <v>9</v>
      </c>
      <c r="J119" s="41">
        <v>2</v>
      </c>
      <c r="K119" s="41">
        <v>0</v>
      </c>
      <c r="L119" s="41">
        <v>2</v>
      </c>
      <c r="M119" s="41" t="s">
        <v>33</v>
      </c>
      <c r="N119" s="41">
        <v>9</v>
      </c>
      <c r="O119" s="41">
        <v>0</v>
      </c>
      <c r="P119" s="41">
        <v>2</v>
      </c>
      <c r="Q119" s="41">
        <v>9</v>
      </c>
      <c r="R119" s="41">
        <v>1</v>
      </c>
      <c r="S119" s="41">
        <v>9</v>
      </c>
      <c r="T119" s="41">
        <v>2</v>
      </c>
      <c r="U119" s="41">
        <v>1</v>
      </c>
      <c r="V119" s="41">
        <v>2</v>
      </c>
      <c r="W119" s="41">
        <v>2</v>
      </c>
      <c r="X119" s="41">
        <v>2</v>
      </c>
      <c r="Y119" s="41">
        <v>0</v>
      </c>
      <c r="Z119" s="41">
        <v>0</v>
      </c>
      <c r="AA119" s="41">
        <v>1</v>
      </c>
      <c r="AB119" s="42" t="s">
        <v>124</v>
      </c>
      <c r="AC119" s="39" t="s">
        <v>22</v>
      </c>
      <c r="AD119" s="43"/>
      <c r="AE119" s="43"/>
      <c r="AF119" s="43"/>
      <c r="AG119" s="110">
        <v>11.12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2">
        <v>0</v>
      </c>
      <c r="AN119" s="105" t="s">
        <v>142</v>
      </c>
    </row>
    <row r="120" spans="1:40" s="22" customFormat="1" ht="91.5" customHeight="1" x14ac:dyDescent="0.25">
      <c r="A120" s="48">
        <v>8</v>
      </c>
      <c r="B120" s="48">
        <v>0</v>
      </c>
      <c r="C120" s="48">
        <v>7</v>
      </c>
      <c r="D120" s="48">
        <v>0</v>
      </c>
      <c r="E120" s="48">
        <v>5</v>
      </c>
      <c r="F120" s="48">
        <v>0</v>
      </c>
      <c r="G120" s="48">
        <v>3</v>
      </c>
      <c r="H120" s="48">
        <v>1</v>
      </c>
      <c r="I120" s="48">
        <v>9</v>
      </c>
      <c r="J120" s="48">
        <v>2</v>
      </c>
      <c r="K120" s="48">
        <v>0</v>
      </c>
      <c r="L120" s="48">
        <v>2</v>
      </c>
      <c r="M120" s="48" t="s">
        <v>33</v>
      </c>
      <c r="N120" s="48">
        <v>9</v>
      </c>
      <c r="O120" s="48">
        <v>0</v>
      </c>
      <c r="P120" s="48">
        <v>3</v>
      </c>
      <c r="Q120" s="48">
        <v>0</v>
      </c>
      <c r="R120" s="48">
        <v>1</v>
      </c>
      <c r="S120" s="48">
        <v>9</v>
      </c>
      <c r="T120" s="48">
        <v>2</v>
      </c>
      <c r="U120" s="48">
        <v>1</v>
      </c>
      <c r="V120" s="48">
        <v>2</v>
      </c>
      <c r="W120" s="48">
        <v>2</v>
      </c>
      <c r="X120" s="48">
        <v>3</v>
      </c>
      <c r="Y120" s="48">
        <v>0</v>
      </c>
      <c r="Z120" s="48">
        <v>0</v>
      </c>
      <c r="AA120" s="48">
        <v>0</v>
      </c>
      <c r="AB120" s="52" t="s">
        <v>150</v>
      </c>
      <c r="AC120" s="50" t="s">
        <v>63</v>
      </c>
      <c r="AD120" s="51"/>
      <c r="AE120" s="51"/>
      <c r="AF120" s="51"/>
      <c r="AG120" s="86">
        <v>163153</v>
      </c>
      <c r="AH120" s="86">
        <v>0</v>
      </c>
      <c r="AI120" s="86">
        <v>0</v>
      </c>
      <c r="AJ120" s="86">
        <v>0</v>
      </c>
      <c r="AK120" s="86">
        <v>0</v>
      </c>
      <c r="AL120" s="86">
        <v>0</v>
      </c>
      <c r="AM120" s="87">
        <f>AG120</f>
        <v>163153</v>
      </c>
      <c r="AN120" s="105" t="s">
        <v>142</v>
      </c>
    </row>
    <row r="121" spans="1:40" s="22" customFormat="1" ht="33.75" customHeight="1" x14ac:dyDescent="0.25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3</v>
      </c>
      <c r="Q121" s="48">
        <v>0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3</v>
      </c>
      <c r="Y121" s="48">
        <v>0</v>
      </c>
      <c r="Z121" s="48">
        <v>0</v>
      </c>
      <c r="AA121" s="48">
        <v>1</v>
      </c>
      <c r="AB121" s="52" t="s">
        <v>124</v>
      </c>
      <c r="AC121" s="50" t="s">
        <v>22</v>
      </c>
      <c r="AD121" s="51"/>
      <c r="AE121" s="51"/>
      <c r="AF121" s="51"/>
      <c r="AG121" s="93">
        <v>7.95</v>
      </c>
      <c r="AH121" s="93">
        <v>0</v>
      </c>
      <c r="AI121" s="93">
        <v>0</v>
      </c>
      <c r="AJ121" s="93">
        <v>0</v>
      </c>
      <c r="AK121" s="93">
        <v>0</v>
      </c>
      <c r="AL121" s="93">
        <v>0</v>
      </c>
      <c r="AM121" s="111">
        <v>7.95</v>
      </c>
      <c r="AN121" s="105" t="s">
        <v>142</v>
      </c>
    </row>
    <row r="122" spans="1:40" s="22" customFormat="1" ht="81.75" customHeight="1" x14ac:dyDescent="0.25">
      <c r="A122" s="48">
        <v>8</v>
      </c>
      <c r="B122" s="48">
        <v>0</v>
      </c>
      <c r="C122" s="48">
        <v>7</v>
      </c>
      <c r="D122" s="48">
        <v>0</v>
      </c>
      <c r="E122" s="48">
        <v>5</v>
      </c>
      <c r="F122" s="48">
        <v>0</v>
      </c>
      <c r="G122" s="48">
        <v>3</v>
      </c>
      <c r="H122" s="48">
        <v>1</v>
      </c>
      <c r="I122" s="48">
        <v>9</v>
      </c>
      <c r="J122" s="48">
        <v>2</v>
      </c>
      <c r="K122" s="48">
        <v>0</v>
      </c>
      <c r="L122" s="48">
        <v>2</v>
      </c>
      <c r="M122" s="48" t="s">
        <v>33</v>
      </c>
      <c r="N122" s="48">
        <v>9</v>
      </c>
      <c r="O122" s="48">
        <v>0</v>
      </c>
      <c r="P122" s="48">
        <v>3</v>
      </c>
      <c r="Q122" s="48">
        <v>1</v>
      </c>
      <c r="R122" s="48">
        <v>1</v>
      </c>
      <c r="S122" s="48">
        <v>9</v>
      </c>
      <c r="T122" s="48">
        <v>2</v>
      </c>
      <c r="U122" s="48">
        <v>1</v>
      </c>
      <c r="V122" s="48">
        <v>2</v>
      </c>
      <c r="W122" s="48">
        <v>2</v>
      </c>
      <c r="X122" s="48">
        <v>4</v>
      </c>
      <c r="Y122" s="48">
        <v>0</v>
      </c>
      <c r="Z122" s="48">
        <v>0</v>
      </c>
      <c r="AA122" s="48">
        <v>0</v>
      </c>
      <c r="AB122" s="52" t="s">
        <v>151</v>
      </c>
      <c r="AC122" s="50" t="s">
        <v>63</v>
      </c>
      <c r="AD122" s="51"/>
      <c r="AE122" s="51"/>
      <c r="AF122" s="51"/>
      <c r="AG122" s="86">
        <v>280504</v>
      </c>
      <c r="AH122" s="86">
        <v>0</v>
      </c>
      <c r="AI122" s="86">
        <v>0</v>
      </c>
      <c r="AJ122" s="86">
        <v>0</v>
      </c>
      <c r="AK122" s="86">
        <v>0</v>
      </c>
      <c r="AL122" s="86">
        <v>0</v>
      </c>
      <c r="AM122" s="87">
        <f>AG122</f>
        <v>280504</v>
      </c>
      <c r="AN122" s="105" t="s">
        <v>142</v>
      </c>
    </row>
    <row r="123" spans="1:40" s="22" customFormat="1" ht="33.75" customHeight="1" x14ac:dyDescent="0.25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3</v>
      </c>
      <c r="Q123" s="48">
        <v>1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4</v>
      </c>
      <c r="Y123" s="48">
        <v>0</v>
      </c>
      <c r="Z123" s="48">
        <v>0</v>
      </c>
      <c r="AA123" s="48">
        <v>1</v>
      </c>
      <c r="AB123" s="52" t="s">
        <v>124</v>
      </c>
      <c r="AC123" s="50" t="s">
        <v>22</v>
      </c>
      <c r="AD123" s="51"/>
      <c r="AE123" s="51"/>
      <c r="AF123" s="51"/>
      <c r="AG123" s="93">
        <v>7.74</v>
      </c>
      <c r="AH123" s="93">
        <v>0</v>
      </c>
      <c r="AI123" s="93">
        <v>0</v>
      </c>
      <c r="AJ123" s="93">
        <v>0</v>
      </c>
      <c r="AK123" s="93">
        <v>0</v>
      </c>
      <c r="AL123" s="93">
        <v>0</v>
      </c>
      <c r="AM123" s="111">
        <v>7.74</v>
      </c>
      <c r="AN123" s="105" t="s">
        <v>142</v>
      </c>
    </row>
    <row r="124" spans="1:40" s="22" customFormat="1" ht="113.25" customHeight="1" x14ac:dyDescent="0.25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3</v>
      </c>
      <c r="Q124" s="48">
        <v>2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5</v>
      </c>
      <c r="Y124" s="48">
        <v>0</v>
      </c>
      <c r="Z124" s="48">
        <v>0</v>
      </c>
      <c r="AA124" s="48">
        <v>0</v>
      </c>
      <c r="AB124" s="52" t="s">
        <v>152</v>
      </c>
      <c r="AC124" s="50" t="s">
        <v>63</v>
      </c>
      <c r="AD124" s="51"/>
      <c r="AE124" s="51"/>
      <c r="AF124" s="51"/>
      <c r="AG124" s="86">
        <v>440000</v>
      </c>
      <c r="AH124" s="86">
        <v>0</v>
      </c>
      <c r="AI124" s="86">
        <v>0</v>
      </c>
      <c r="AJ124" s="86">
        <v>0</v>
      </c>
      <c r="AK124" s="86">
        <v>0</v>
      </c>
      <c r="AL124" s="86">
        <v>0</v>
      </c>
      <c r="AM124" s="87">
        <f>AG124</f>
        <v>440000</v>
      </c>
      <c r="AN124" s="105" t="s">
        <v>142</v>
      </c>
    </row>
    <row r="125" spans="1:40" s="22" customFormat="1" ht="33.75" customHeight="1" x14ac:dyDescent="0.25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 t="s">
        <v>33</v>
      </c>
      <c r="N125" s="48">
        <v>9</v>
      </c>
      <c r="O125" s="48">
        <v>0</v>
      </c>
      <c r="P125" s="48">
        <v>3</v>
      </c>
      <c r="Q125" s="48">
        <v>2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5</v>
      </c>
      <c r="Y125" s="48">
        <v>0</v>
      </c>
      <c r="Z125" s="48">
        <v>0</v>
      </c>
      <c r="AA125" s="48">
        <v>1</v>
      </c>
      <c r="AB125" s="52" t="s">
        <v>124</v>
      </c>
      <c r="AC125" s="50" t="s">
        <v>22</v>
      </c>
      <c r="AD125" s="51"/>
      <c r="AE125" s="51"/>
      <c r="AF125" s="51"/>
      <c r="AG125" s="93">
        <v>7.74</v>
      </c>
      <c r="AH125" s="93">
        <v>0</v>
      </c>
      <c r="AI125" s="93">
        <v>0</v>
      </c>
      <c r="AJ125" s="93">
        <v>0</v>
      </c>
      <c r="AK125" s="93">
        <v>0</v>
      </c>
      <c r="AL125" s="93">
        <v>0</v>
      </c>
      <c r="AM125" s="111">
        <v>7.74</v>
      </c>
      <c r="AN125" s="105" t="s">
        <v>142</v>
      </c>
    </row>
    <row r="126" spans="1:40" s="22" customFormat="1" ht="51" customHeight="1" x14ac:dyDescent="0.25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5</v>
      </c>
      <c r="Y126" s="48">
        <v>0</v>
      </c>
      <c r="Z126" s="48">
        <v>0</v>
      </c>
      <c r="AA126" s="48">
        <v>0</v>
      </c>
      <c r="AB126" s="52" t="s">
        <v>51</v>
      </c>
      <c r="AC126" s="50" t="s">
        <v>89</v>
      </c>
      <c r="AD126" s="51"/>
      <c r="AE126" s="51"/>
      <c r="AF126" s="51"/>
      <c r="AG126" s="67">
        <v>1</v>
      </c>
      <c r="AH126" s="67">
        <v>1</v>
      </c>
      <c r="AI126" s="67">
        <v>1</v>
      </c>
      <c r="AJ126" s="67">
        <v>1</v>
      </c>
      <c r="AK126" s="67">
        <v>1</v>
      </c>
      <c r="AL126" s="67">
        <v>1</v>
      </c>
      <c r="AM126" s="61">
        <v>1</v>
      </c>
      <c r="AN126" s="105" t="s">
        <v>142</v>
      </c>
    </row>
    <row r="127" spans="1:40" s="22" customFormat="1" ht="110.25" customHeight="1" x14ac:dyDescent="0.25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 t="s">
        <v>33</v>
      </c>
      <c r="N127" s="48">
        <v>9</v>
      </c>
      <c r="O127" s="48">
        <v>0</v>
      </c>
      <c r="P127" s="48">
        <v>3</v>
      </c>
      <c r="Q127" s="48">
        <v>3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6</v>
      </c>
      <c r="Y127" s="48">
        <v>0</v>
      </c>
      <c r="Z127" s="48">
        <v>0</v>
      </c>
      <c r="AA127" s="48">
        <v>0</v>
      </c>
      <c r="AB127" s="132" t="s">
        <v>153</v>
      </c>
      <c r="AC127" s="50" t="s">
        <v>63</v>
      </c>
      <c r="AD127" s="51"/>
      <c r="AE127" s="51"/>
      <c r="AF127" s="51"/>
      <c r="AG127" s="86">
        <v>229000</v>
      </c>
      <c r="AH127" s="86">
        <v>0</v>
      </c>
      <c r="AI127" s="86">
        <v>0</v>
      </c>
      <c r="AJ127" s="86">
        <v>0</v>
      </c>
      <c r="AK127" s="86">
        <v>0</v>
      </c>
      <c r="AL127" s="86">
        <v>0</v>
      </c>
      <c r="AM127" s="87">
        <f>AG127</f>
        <v>229000</v>
      </c>
      <c r="AN127" s="105" t="s">
        <v>142</v>
      </c>
    </row>
    <row r="128" spans="1:40" s="23" customFormat="1" ht="37.5" customHeight="1" x14ac:dyDescent="0.25">
      <c r="A128" s="41">
        <v>8</v>
      </c>
      <c r="B128" s="41">
        <v>0</v>
      </c>
      <c r="C128" s="41">
        <v>7</v>
      </c>
      <c r="D128" s="41">
        <v>0</v>
      </c>
      <c r="E128" s="41">
        <v>5</v>
      </c>
      <c r="F128" s="41">
        <v>0</v>
      </c>
      <c r="G128" s="41">
        <v>3</v>
      </c>
      <c r="H128" s="41">
        <v>1</v>
      </c>
      <c r="I128" s="41">
        <v>9</v>
      </c>
      <c r="J128" s="41">
        <v>2</v>
      </c>
      <c r="K128" s="41">
        <v>0</v>
      </c>
      <c r="L128" s="41">
        <v>2</v>
      </c>
      <c r="M128" s="41" t="s">
        <v>33</v>
      </c>
      <c r="N128" s="41">
        <v>9</v>
      </c>
      <c r="O128" s="41">
        <v>0</v>
      </c>
      <c r="P128" s="41">
        <v>3</v>
      </c>
      <c r="Q128" s="41">
        <v>3</v>
      </c>
      <c r="R128" s="41">
        <v>1</v>
      </c>
      <c r="S128" s="41">
        <v>9</v>
      </c>
      <c r="T128" s="41">
        <v>2</v>
      </c>
      <c r="U128" s="41">
        <v>1</v>
      </c>
      <c r="V128" s="41">
        <v>2</v>
      </c>
      <c r="W128" s="41">
        <v>2</v>
      </c>
      <c r="X128" s="41">
        <v>6</v>
      </c>
      <c r="Y128" s="41">
        <v>0</v>
      </c>
      <c r="Z128" s="41">
        <v>0</v>
      </c>
      <c r="AA128" s="41">
        <v>1</v>
      </c>
      <c r="AB128" s="103" t="s">
        <v>125</v>
      </c>
      <c r="AC128" s="39" t="s">
        <v>22</v>
      </c>
      <c r="AD128" s="43"/>
      <c r="AE128" s="43"/>
      <c r="AF128" s="43"/>
      <c r="AG128" s="110">
        <v>26.32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2">
        <v>26.32</v>
      </c>
      <c r="AN128" s="105" t="s">
        <v>142</v>
      </c>
    </row>
    <row r="129" spans="1:40" s="125" customFormat="1" ht="94.5" x14ac:dyDescent="0.25">
      <c r="A129" s="48">
        <v>8</v>
      </c>
      <c r="B129" s="48">
        <v>0</v>
      </c>
      <c r="C129" s="48">
        <v>7</v>
      </c>
      <c r="D129" s="48">
        <v>0</v>
      </c>
      <c r="E129" s="48">
        <v>5</v>
      </c>
      <c r="F129" s="48">
        <v>0</v>
      </c>
      <c r="G129" s="48">
        <v>3</v>
      </c>
      <c r="H129" s="48">
        <v>1</v>
      </c>
      <c r="I129" s="48">
        <v>9</v>
      </c>
      <c r="J129" s="48">
        <v>2</v>
      </c>
      <c r="K129" s="48">
        <v>0</v>
      </c>
      <c r="L129" s="48">
        <v>2</v>
      </c>
      <c r="M129" s="48" t="s">
        <v>33</v>
      </c>
      <c r="N129" s="48">
        <v>9</v>
      </c>
      <c r="O129" s="48">
        <v>0</v>
      </c>
      <c r="P129" s="48">
        <v>4</v>
      </c>
      <c r="Q129" s="48">
        <v>6</v>
      </c>
      <c r="R129" s="48">
        <v>1</v>
      </c>
      <c r="S129" s="48">
        <v>9</v>
      </c>
      <c r="T129" s="48">
        <v>2</v>
      </c>
      <c r="U129" s="48">
        <v>1</v>
      </c>
      <c r="V129" s="48">
        <v>2</v>
      </c>
      <c r="W129" s="48">
        <v>2</v>
      </c>
      <c r="X129" s="48">
        <v>7</v>
      </c>
      <c r="Y129" s="48">
        <v>0</v>
      </c>
      <c r="Z129" s="48">
        <v>0</v>
      </c>
      <c r="AA129" s="48">
        <v>0</v>
      </c>
      <c r="AB129" s="138" t="s">
        <v>154</v>
      </c>
      <c r="AC129" s="123" t="s">
        <v>63</v>
      </c>
      <c r="AD129" s="123"/>
      <c r="AE129" s="123"/>
      <c r="AF129" s="123"/>
      <c r="AG129" s="124">
        <v>159200</v>
      </c>
      <c r="AH129" s="124">
        <v>0</v>
      </c>
      <c r="AI129" s="124">
        <v>0</v>
      </c>
      <c r="AJ129" s="124">
        <v>0</v>
      </c>
      <c r="AK129" s="124">
        <v>0</v>
      </c>
      <c r="AL129" s="124">
        <v>0</v>
      </c>
      <c r="AM129" s="124">
        <f>AG129</f>
        <v>159200</v>
      </c>
      <c r="AN129" s="105" t="s">
        <v>142</v>
      </c>
    </row>
    <row r="130" spans="1:40" s="125" customFormat="1" ht="24.75" customHeight="1" x14ac:dyDescent="0.25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4</v>
      </c>
      <c r="Q130" s="48">
        <v>6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7</v>
      </c>
      <c r="Y130" s="48">
        <v>0</v>
      </c>
      <c r="Z130" s="48">
        <v>0</v>
      </c>
      <c r="AA130" s="48">
        <v>1</v>
      </c>
      <c r="AB130" s="123" t="s">
        <v>64</v>
      </c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05" t="s">
        <v>142</v>
      </c>
    </row>
    <row r="131" spans="1:40" s="125" customFormat="1" ht="78.75" x14ac:dyDescent="0.25">
      <c r="A131" s="48">
        <v>8</v>
      </c>
      <c r="B131" s="48">
        <v>0</v>
      </c>
      <c r="C131" s="48">
        <v>7</v>
      </c>
      <c r="D131" s="48">
        <v>0</v>
      </c>
      <c r="E131" s="48">
        <v>5</v>
      </c>
      <c r="F131" s="48">
        <v>0</v>
      </c>
      <c r="G131" s="48">
        <v>3</v>
      </c>
      <c r="H131" s="48">
        <v>1</v>
      </c>
      <c r="I131" s="48">
        <v>9</v>
      </c>
      <c r="J131" s="48">
        <v>2</v>
      </c>
      <c r="K131" s="48">
        <v>0</v>
      </c>
      <c r="L131" s="48">
        <v>2</v>
      </c>
      <c r="M131" s="48" t="s">
        <v>33</v>
      </c>
      <c r="N131" s="48">
        <v>9</v>
      </c>
      <c r="O131" s="48">
        <v>0</v>
      </c>
      <c r="P131" s="48">
        <v>4</v>
      </c>
      <c r="Q131" s="48">
        <v>8</v>
      </c>
      <c r="R131" s="48">
        <v>1</v>
      </c>
      <c r="S131" s="48">
        <v>9</v>
      </c>
      <c r="T131" s="48">
        <v>2</v>
      </c>
      <c r="U131" s="48">
        <v>1</v>
      </c>
      <c r="V131" s="48">
        <v>2</v>
      </c>
      <c r="W131" s="48">
        <v>2</v>
      </c>
      <c r="X131" s="48">
        <v>8</v>
      </c>
      <c r="Y131" s="48">
        <v>0</v>
      </c>
      <c r="Z131" s="48">
        <v>0</v>
      </c>
      <c r="AA131" s="48">
        <v>0</v>
      </c>
      <c r="AB131" s="138" t="s">
        <v>155</v>
      </c>
      <c r="AC131" s="123" t="s">
        <v>63</v>
      </c>
      <c r="AD131" s="123"/>
      <c r="AE131" s="123"/>
      <c r="AF131" s="123"/>
      <c r="AG131" s="124">
        <v>680000</v>
      </c>
      <c r="AH131" s="124">
        <v>0</v>
      </c>
      <c r="AI131" s="124">
        <v>0</v>
      </c>
      <c r="AJ131" s="124">
        <v>0</v>
      </c>
      <c r="AK131" s="124">
        <v>0</v>
      </c>
      <c r="AL131" s="124">
        <v>0</v>
      </c>
      <c r="AM131" s="124">
        <f>AG131</f>
        <v>680000</v>
      </c>
      <c r="AN131" s="105" t="s">
        <v>142</v>
      </c>
    </row>
    <row r="132" spans="1:40" s="125" customFormat="1" ht="20.25" customHeight="1" x14ac:dyDescent="0.25">
      <c r="A132" s="48">
        <v>8</v>
      </c>
      <c r="B132" s="48">
        <v>0</v>
      </c>
      <c r="C132" s="48">
        <v>7</v>
      </c>
      <c r="D132" s="48">
        <v>0</v>
      </c>
      <c r="E132" s="48">
        <v>5</v>
      </c>
      <c r="F132" s="48">
        <v>0</v>
      </c>
      <c r="G132" s="48">
        <v>3</v>
      </c>
      <c r="H132" s="48">
        <v>1</v>
      </c>
      <c r="I132" s="48">
        <v>9</v>
      </c>
      <c r="J132" s="48">
        <v>2</v>
      </c>
      <c r="K132" s="48">
        <v>0</v>
      </c>
      <c r="L132" s="48">
        <v>2</v>
      </c>
      <c r="M132" s="48" t="s">
        <v>33</v>
      </c>
      <c r="N132" s="48">
        <v>9</v>
      </c>
      <c r="O132" s="48">
        <v>0</v>
      </c>
      <c r="P132" s="48">
        <v>4</v>
      </c>
      <c r="Q132" s="48">
        <v>8</v>
      </c>
      <c r="R132" s="48">
        <v>1</v>
      </c>
      <c r="S132" s="48">
        <v>9</v>
      </c>
      <c r="T132" s="48">
        <v>2</v>
      </c>
      <c r="U132" s="48">
        <v>1</v>
      </c>
      <c r="V132" s="48">
        <v>2</v>
      </c>
      <c r="W132" s="48">
        <v>2</v>
      </c>
      <c r="X132" s="48">
        <v>8</v>
      </c>
      <c r="Y132" s="48">
        <v>0</v>
      </c>
      <c r="Z132" s="48">
        <v>0</v>
      </c>
      <c r="AA132" s="48">
        <v>1</v>
      </c>
      <c r="AB132" s="123" t="s">
        <v>64</v>
      </c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05" t="s">
        <v>142</v>
      </c>
    </row>
    <row r="133" spans="1:40" s="116" customFormat="1" ht="47.25" customHeight="1" x14ac:dyDescent="0.25">
      <c r="A133" s="119">
        <v>8</v>
      </c>
      <c r="B133" s="119">
        <v>0</v>
      </c>
      <c r="C133" s="119">
        <v>7</v>
      </c>
      <c r="D133" s="119">
        <v>0</v>
      </c>
      <c r="E133" s="119">
        <v>4</v>
      </c>
      <c r="F133" s="119">
        <v>1</v>
      </c>
      <c r="G133" s="119">
        <v>2</v>
      </c>
      <c r="H133" s="119">
        <v>1</v>
      </c>
      <c r="I133" s="119">
        <v>9</v>
      </c>
      <c r="J133" s="119">
        <v>3</v>
      </c>
      <c r="K133" s="119">
        <v>0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v>0</v>
      </c>
      <c r="R133" s="119">
        <v>1</v>
      </c>
      <c r="S133" s="119">
        <v>9</v>
      </c>
      <c r="T133" s="117">
        <v>3</v>
      </c>
      <c r="U133" s="117">
        <v>3</v>
      </c>
      <c r="V133" s="117">
        <v>0</v>
      </c>
      <c r="W133" s="117">
        <v>0</v>
      </c>
      <c r="X133" s="117">
        <v>0</v>
      </c>
      <c r="Y133" s="117">
        <v>0</v>
      </c>
      <c r="Z133" s="117">
        <v>0</v>
      </c>
      <c r="AA133" s="117">
        <v>0</v>
      </c>
      <c r="AB133" s="114" t="s">
        <v>131</v>
      </c>
      <c r="AC133" s="115" t="s">
        <v>63</v>
      </c>
      <c r="AD133" s="115"/>
      <c r="AE133" s="115"/>
      <c r="AF133" s="115"/>
      <c r="AG133" s="121">
        <f>AG134+AG137</f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f>AM134+AM137</f>
        <v>0</v>
      </c>
      <c r="AN133" s="115"/>
    </row>
    <row r="134" spans="1:40" s="125" customFormat="1" ht="63" x14ac:dyDescent="0.25">
      <c r="A134" s="126">
        <v>8</v>
      </c>
      <c r="B134" s="126">
        <v>0</v>
      </c>
      <c r="C134" s="126">
        <v>7</v>
      </c>
      <c r="D134" s="126">
        <v>0</v>
      </c>
      <c r="E134" s="126">
        <v>4</v>
      </c>
      <c r="F134" s="126">
        <v>1</v>
      </c>
      <c r="G134" s="126">
        <v>2</v>
      </c>
      <c r="H134" s="126">
        <v>1</v>
      </c>
      <c r="I134" s="126">
        <v>9</v>
      </c>
      <c r="J134" s="126">
        <v>3</v>
      </c>
      <c r="K134" s="126">
        <v>0</v>
      </c>
      <c r="L134" s="126">
        <v>1</v>
      </c>
      <c r="M134" s="126">
        <v>0</v>
      </c>
      <c r="N134" s="126">
        <v>0</v>
      </c>
      <c r="O134" s="126">
        <v>0</v>
      </c>
      <c r="P134" s="126">
        <v>0</v>
      </c>
      <c r="Q134" s="126">
        <v>0</v>
      </c>
      <c r="R134" s="126">
        <v>1</v>
      </c>
      <c r="S134" s="126">
        <v>9</v>
      </c>
      <c r="T134" s="127">
        <v>3</v>
      </c>
      <c r="U134" s="127">
        <v>3</v>
      </c>
      <c r="V134" s="127">
        <v>1</v>
      </c>
      <c r="W134" s="127">
        <v>0</v>
      </c>
      <c r="X134" s="127">
        <v>0</v>
      </c>
      <c r="Y134" s="127">
        <v>0</v>
      </c>
      <c r="Z134" s="127">
        <v>0</v>
      </c>
      <c r="AA134" s="127">
        <v>0</v>
      </c>
      <c r="AB134" s="122" t="s">
        <v>132</v>
      </c>
      <c r="AC134" s="123" t="s">
        <v>63</v>
      </c>
      <c r="AD134" s="123"/>
      <c r="AE134" s="123"/>
      <c r="AF134" s="123"/>
      <c r="AG134" s="124">
        <f>AG135</f>
        <v>0</v>
      </c>
      <c r="AH134" s="124">
        <v>0</v>
      </c>
      <c r="AI134" s="124">
        <v>0</v>
      </c>
      <c r="AJ134" s="124">
        <v>0</v>
      </c>
      <c r="AK134" s="124">
        <v>0</v>
      </c>
      <c r="AL134" s="124">
        <v>0</v>
      </c>
      <c r="AM134" s="124">
        <f>AM135</f>
        <v>0</v>
      </c>
      <c r="AN134" s="123"/>
    </row>
    <row r="135" spans="1:40" s="125" customFormat="1" ht="45.75" customHeight="1" x14ac:dyDescent="0.25">
      <c r="A135" s="126">
        <v>8</v>
      </c>
      <c r="B135" s="126">
        <v>0</v>
      </c>
      <c r="C135" s="126">
        <v>7</v>
      </c>
      <c r="D135" s="126">
        <v>0</v>
      </c>
      <c r="E135" s="126">
        <v>4</v>
      </c>
      <c r="F135" s="126">
        <v>1</v>
      </c>
      <c r="G135" s="126">
        <v>2</v>
      </c>
      <c r="H135" s="126">
        <v>1</v>
      </c>
      <c r="I135" s="126">
        <v>9</v>
      </c>
      <c r="J135" s="126">
        <v>3</v>
      </c>
      <c r="K135" s="126">
        <v>0</v>
      </c>
      <c r="L135" s="126">
        <v>1</v>
      </c>
      <c r="M135" s="126" t="s">
        <v>33</v>
      </c>
      <c r="N135" s="126">
        <v>0</v>
      </c>
      <c r="O135" s="126">
        <v>8</v>
      </c>
      <c r="P135" s="126">
        <v>6</v>
      </c>
      <c r="Q135" s="126">
        <v>0</v>
      </c>
      <c r="R135" s="126">
        <v>1</v>
      </c>
      <c r="S135" s="126">
        <v>9</v>
      </c>
      <c r="T135" s="127">
        <v>3</v>
      </c>
      <c r="U135" s="127">
        <v>3</v>
      </c>
      <c r="V135" s="127">
        <v>1</v>
      </c>
      <c r="W135" s="127">
        <v>1</v>
      </c>
      <c r="X135" s="127">
        <v>1</v>
      </c>
      <c r="Y135" s="127">
        <v>0</v>
      </c>
      <c r="Z135" s="127">
        <v>0</v>
      </c>
      <c r="AA135" s="127">
        <v>0</v>
      </c>
      <c r="AB135" s="122" t="s">
        <v>133</v>
      </c>
      <c r="AC135" s="123" t="s">
        <v>63</v>
      </c>
      <c r="AD135" s="123"/>
      <c r="AE135" s="123"/>
      <c r="AF135" s="123"/>
      <c r="AG135" s="124">
        <v>0</v>
      </c>
      <c r="AH135" s="124">
        <v>0</v>
      </c>
      <c r="AI135" s="124">
        <v>0</v>
      </c>
      <c r="AJ135" s="124">
        <v>0</v>
      </c>
      <c r="AK135" s="124">
        <v>0</v>
      </c>
      <c r="AL135" s="124">
        <v>0</v>
      </c>
      <c r="AM135" s="124">
        <f>AG135</f>
        <v>0</v>
      </c>
      <c r="AN135" s="123"/>
    </row>
    <row r="136" spans="1:40" s="125" customFormat="1" ht="15.75" x14ac:dyDescent="0.25">
      <c r="A136" s="126">
        <v>8</v>
      </c>
      <c r="B136" s="126">
        <v>0</v>
      </c>
      <c r="C136" s="126">
        <v>7</v>
      </c>
      <c r="D136" s="126">
        <v>0</v>
      </c>
      <c r="E136" s="126">
        <v>4</v>
      </c>
      <c r="F136" s="126">
        <v>1</v>
      </c>
      <c r="G136" s="126">
        <v>2</v>
      </c>
      <c r="H136" s="126">
        <v>1</v>
      </c>
      <c r="I136" s="126">
        <v>9</v>
      </c>
      <c r="J136" s="126">
        <v>3</v>
      </c>
      <c r="K136" s="126">
        <v>0</v>
      </c>
      <c r="L136" s="126">
        <v>1</v>
      </c>
      <c r="M136" s="126" t="s">
        <v>33</v>
      </c>
      <c r="N136" s="126">
        <v>0</v>
      </c>
      <c r="O136" s="126">
        <v>8</v>
      </c>
      <c r="P136" s="126">
        <v>6</v>
      </c>
      <c r="Q136" s="126">
        <v>0</v>
      </c>
      <c r="R136" s="126">
        <v>1</v>
      </c>
      <c r="S136" s="126">
        <v>9</v>
      </c>
      <c r="T136" s="127">
        <v>3</v>
      </c>
      <c r="U136" s="127">
        <v>3</v>
      </c>
      <c r="V136" s="127">
        <v>1</v>
      </c>
      <c r="W136" s="127">
        <v>1</v>
      </c>
      <c r="X136" s="127">
        <v>1</v>
      </c>
      <c r="Y136" s="127">
        <v>0</v>
      </c>
      <c r="Z136" s="127">
        <v>0</v>
      </c>
      <c r="AA136" s="127">
        <v>1</v>
      </c>
      <c r="AB136" s="123" t="s">
        <v>64</v>
      </c>
      <c r="AC136" s="123"/>
      <c r="AD136" s="123"/>
      <c r="AE136" s="123"/>
      <c r="AF136" s="123"/>
      <c r="AG136" s="123">
        <v>0</v>
      </c>
      <c r="AH136" s="123"/>
      <c r="AI136" s="123"/>
      <c r="AJ136" s="123"/>
      <c r="AK136" s="123"/>
      <c r="AL136" s="123"/>
      <c r="AM136" s="123"/>
      <c r="AN136" s="123"/>
    </row>
    <row r="137" spans="1:40" s="125" customFormat="1" ht="47.25" x14ac:dyDescent="0.25">
      <c r="A137" s="126">
        <v>8</v>
      </c>
      <c r="B137" s="126">
        <v>0</v>
      </c>
      <c r="C137" s="126">
        <v>7</v>
      </c>
      <c r="D137" s="126">
        <v>0</v>
      </c>
      <c r="E137" s="126">
        <v>4</v>
      </c>
      <c r="F137" s="126">
        <v>1</v>
      </c>
      <c r="G137" s="126">
        <v>2</v>
      </c>
      <c r="H137" s="126">
        <v>1</v>
      </c>
      <c r="I137" s="126">
        <v>9</v>
      </c>
      <c r="J137" s="126">
        <v>3</v>
      </c>
      <c r="K137" s="126">
        <v>0</v>
      </c>
      <c r="L137" s="126">
        <v>1</v>
      </c>
      <c r="M137" s="126">
        <v>1</v>
      </c>
      <c r="N137" s="126">
        <v>0</v>
      </c>
      <c r="O137" s="126">
        <v>8</v>
      </c>
      <c r="P137" s="126">
        <v>6</v>
      </c>
      <c r="Q137" s="126">
        <v>0</v>
      </c>
      <c r="R137" s="126">
        <v>1</v>
      </c>
      <c r="S137" s="126">
        <v>9</v>
      </c>
      <c r="T137" s="127">
        <v>3</v>
      </c>
      <c r="U137" s="127">
        <v>3</v>
      </c>
      <c r="V137" s="127">
        <v>1</v>
      </c>
      <c r="W137" s="127">
        <v>0</v>
      </c>
      <c r="X137" s="127">
        <v>1</v>
      </c>
      <c r="Y137" s="127">
        <v>2</v>
      </c>
      <c r="Z137" s="127">
        <v>0</v>
      </c>
      <c r="AA137" s="127">
        <v>0</v>
      </c>
      <c r="AB137" s="122" t="s">
        <v>134</v>
      </c>
      <c r="AC137" s="123" t="s">
        <v>63</v>
      </c>
      <c r="AD137" s="123"/>
      <c r="AE137" s="123"/>
      <c r="AF137" s="123"/>
      <c r="AG137" s="124">
        <v>0</v>
      </c>
      <c r="AH137" s="124">
        <v>0</v>
      </c>
      <c r="AI137" s="124">
        <v>0</v>
      </c>
      <c r="AJ137" s="124">
        <v>0</v>
      </c>
      <c r="AK137" s="124">
        <v>0</v>
      </c>
      <c r="AL137" s="124">
        <v>0</v>
      </c>
      <c r="AM137" s="124">
        <f>AG137</f>
        <v>0</v>
      </c>
      <c r="AN137" s="123"/>
    </row>
    <row r="138" spans="1:40" s="125" customFormat="1" ht="15.75" x14ac:dyDescent="0.25">
      <c r="A138" s="126">
        <v>8</v>
      </c>
      <c r="B138" s="126">
        <v>0</v>
      </c>
      <c r="C138" s="126">
        <v>7</v>
      </c>
      <c r="D138" s="126">
        <v>0</v>
      </c>
      <c r="E138" s="126">
        <v>4</v>
      </c>
      <c r="F138" s="126">
        <v>1</v>
      </c>
      <c r="G138" s="126">
        <v>2</v>
      </c>
      <c r="H138" s="126">
        <v>1</v>
      </c>
      <c r="I138" s="126">
        <v>9</v>
      </c>
      <c r="J138" s="126">
        <v>3</v>
      </c>
      <c r="K138" s="126">
        <v>0</v>
      </c>
      <c r="L138" s="126">
        <v>1</v>
      </c>
      <c r="M138" s="126">
        <v>1</v>
      </c>
      <c r="N138" s="126">
        <v>0</v>
      </c>
      <c r="O138" s="126">
        <v>8</v>
      </c>
      <c r="P138" s="126">
        <v>6</v>
      </c>
      <c r="Q138" s="126">
        <v>0</v>
      </c>
      <c r="R138" s="126">
        <v>1</v>
      </c>
      <c r="S138" s="126">
        <v>9</v>
      </c>
      <c r="T138" s="127">
        <v>3</v>
      </c>
      <c r="U138" s="127">
        <v>3</v>
      </c>
      <c r="V138" s="127">
        <v>1</v>
      </c>
      <c r="W138" s="127">
        <v>0</v>
      </c>
      <c r="X138" s="127">
        <v>1</v>
      </c>
      <c r="Y138" s="127">
        <v>2</v>
      </c>
      <c r="Z138" s="127">
        <v>0</v>
      </c>
      <c r="AA138" s="127">
        <v>1</v>
      </c>
      <c r="AB138" s="123" t="s">
        <v>64</v>
      </c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</row>
    <row r="139" spans="1:40" s="116" customFormat="1" ht="31.5" x14ac:dyDescent="0.25">
      <c r="A139" s="119">
        <v>8</v>
      </c>
      <c r="B139" s="119">
        <v>0</v>
      </c>
      <c r="C139" s="119">
        <v>7</v>
      </c>
      <c r="D139" s="119">
        <v>1</v>
      </c>
      <c r="E139" s="119">
        <v>0</v>
      </c>
      <c r="F139" s="119">
        <v>0</v>
      </c>
      <c r="G139" s="119">
        <v>4</v>
      </c>
      <c r="H139" s="119">
        <v>1</v>
      </c>
      <c r="I139" s="119">
        <v>9</v>
      </c>
      <c r="J139" s="119">
        <v>4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v>0</v>
      </c>
      <c r="R139" s="119">
        <v>1</v>
      </c>
      <c r="S139" s="119">
        <v>9</v>
      </c>
      <c r="T139" s="117">
        <v>4</v>
      </c>
      <c r="U139" s="117">
        <v>4</v>
      </c>
      <c r="V139" s="117">
        <v>0</v>
      </c>
      <c r="W139" s="117">
        <v>0</v>
      </c>
      <c r="X139" s="117">
        <v>0</v>
      </c>
      <c r="Y139" s="117">
        <v>0</v>
      </c>
      <c r="Z139" s="117">
        <v>0</v>
      </c>
      <c r="AA139" s="117">
        <v>0</v>
      </c>
      <c r="AB139" s="114" t="s">
        <v>135</v>
      </c>
      <c r="AC139" s="115"/>
      <c r="AD139" s="115"/>
      <c r="AE139" s="115"/>
      <c r="AF139" s="115"/>
      <c r="AG139" s="121">
        <f>AG140</f>
        <v>612695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f>AM140</f>
        <v>612695</v>
      </c>
      <c r="AN139" s="115"/>
    </row>
    <row r="140" spans="1:40" s="125" customFormat="1" ht="31.5" x14ac:dyDescent="0.25">
      <c r="A140" s="126">
        <v>8</v>
      </c>
      <c r="B140" s="126">
        <v>0</v>
      </c>
      <c r="C140" s="126">
        <v>7</v>
      </c>
      <c r="D140" s="126">
        <v>1</v>
      </c>
      <c r="E140" s="126">
        <v>0</v>
      </c>
      <c r="F140" s="126">
        <v>0</v>
      </c>
      <c r="G140" s="126">
        <v>4</v>
      </c>
      <c r="H140" s="126">
        <v>1</v>
      </c>
      <c r="I140" s="126">
        <v>9</v>
      </c>
      <c r="J140" s="126">
        <v>4</v>
      </c>
      <c r="K140" s="126">
        <v>0</v>
      </c>
      <c r="L140" s="126">
        <v>1</v>
      </c>
      <c r="M140" s="126">
        <v>0</v>
      </c>
      <c r="N140" s="126">
        <v>0</v>
      </c>
      <c r="O140" s="126">
        <v>0</v>
      </c>
      <c r="P140" s="126">
        <v>0</v>
      </c>
      <c r="Q140" s="126">
        <v>0</v>
      </c>
      <c r="R140" s="126">
        <v>1</v>
      </c>
      <c r="S140" s="126">
        <v>9</v>
      </c>
      <c r="T140" s="127">
        <v>4</v>
      </c>
      <c r="U140" s="127">
        <v>4</v>
      </c>
      <c r="V140" s="127">
        <v>1</v>
      </c>
      <c r="W140" s="127">
        <v>0</v>
      </c>
      <c r="X140" s="127">
        <v>0</v>
      </c>
      <c r="Y140" s="127">
        <v>0</v>
      </c>
      <c r="Z140" s="127">
        <v>0</v>
      </c>
      <c r="AA140" s="127">
        <v>0</v>
      </c>
      <c r="AB140" s="122" t="s">
        <v>136</v>
      </c>
      <c r="AC140" s="123" t="s">
        <v>63</v>
      </c>
      <c r="AD140" s="123"/>
      <c r="AE140" s="123"/>
      <c r="AF140" s="123"/>
      <c r="AG140" s="124">
        <f>AG141+AG143</f>
        <v>612695</v>
      </c>
      <c r="AH140" s="124">
        <v>0</v>
      </c>
      <c r="AI140" s="124">
        <v>0</v>
      </c>
      <c r="AJ140" s="124">
        <v>0</v>
      </c>
      <c r="AK140" s="124">
        <v>0</v>
      </c>
      <c r="AL140" s="124">
        <v>0</v>
      </c>
      <c r="AM140" s="124">
        <f>AM141+AM143</f>
        <v>612695</v>
      </c>
      <c r="AN140" s="123"/>
    </row>
    <row r="141" spans="1:40" s="125" customFormat="1" ht="63" x14ac:dyDescent="0.25">
      <c r="A141" s="126">
        <v>8</v>
      </c>
      <c r="B141" s="126">
        <v>0</v>
      </c>
      <c r="C141" s="126">
        <v>7</v>
      </c>
      <c r="D141" s="126">
        <v>1</v>
      </c>
      <c r="E141" s="126">
        <v>0</v>
      </c>
      <c r="F141" s="126">
        <v>0</v>
      </c>
      <c r="G141" s="126">
        <v>4</v>
      </c>
      <c r="H141" s="126">
        <v>1</v>
      </c>
      <c r="I141" s="126">
        <v>9</v>
      </c>
      <c r="J141" s="126">
        <v>4</v>
      </c>
      <c r="K141" s="126">
        <v>0</v>
      </c>
      <c r="L141" s="126">
        <v>1</v>
      </c>
      <c r="M141" s="126" t="s">
        <v>33</v>
      </c>
      <c r="N141" s="126">
        <v>0</v>
      </c>
      <c r="O141" s="126">
        <v>2</v>
      </c>
      <c r="P141" s="126">
        <v>9</v>
      </c>
      <c r="Q141" s="126">
        <v>0</v>
      </c>
      <c r="R141" s="126">
        <v>1</v>
      </c>
      <c r="S141" s="126">
        <v>9</v>
      </c>
      <c r="T141" s="127">
        <v>4</v>
      </c>
      <c r="U141" s="127">
        <v>4</v>
      </c>
      <c r="V141" s="127">
        <v>1</v>
      </c>
      <c r="W141" s="127">
        <v>1</v>
      </c>
      <c r="X141" s="127">
        <v>1</v>
      </c>
      <c r="Y141" s="127">
        <v>0</v>
      </c>
      <c r="Z141" s="127">
        <v>0</v>
      </c>
      <c r="AA141" s="127">
        <v>0</v>
      </c>
      <c r="AB141" s="122" t="s">
        <v>137</v>
      </c>
      <c r="AC141" s="123" t="s">
        <v>63</v>
      </c>
      <c r="AD141" s="123"/>
      <c r="AE141" s="123"/>
      <c r="AF141" s="123"/>
      <c r="AG141" s="124">
        <v>612695</v>
      </c>
      <c r="AH141" s="124">
        <v>0</v>
      </c>
      <c r="AI141" s="124">
        <v>0</v>
      </c>
      <c r="AJ141" s="124">
        <v>0</v>
      </c>
      <c r="AK141" s="124">
        <v>0</v>
      </c>
      <c r="AL141" s="124">
        <v>0</v>
      </c>
      <c r="AM141" s="124">
        <f>AG141</f>
        <v>612695</v>
      </c>
      <c r="AN141" s="123"/>
    </row>
    <row r="142" spans="1:40" s="125" customFormat="1" ht="15.75" x14ac:dyDescent="0.25">
      <c r="A142" s="126">
        <v>8</v>
      </c>
      <c r="B142" s="126">
        <v>0</v>
      </c>
      <c r="C142" s="126">
        <v>7</v>
      </c>
      <c r="D142" s="126">
        <v>1</v>
      </c>
      <c r="E142" s="126">
        <v>0</v>
      </c>
      <c r="F142" s="126">
        <v>0</v>
      </c>
      <c r="G142" s="126">
        <v>4</v>
      </c>
      <c r="H142" s="126">
        <v>1</v>
      </c>
      <c r="I142" s="126">
        <v>9</v>
      </c>
      <c r="J142" s="126">
        <v>4</v>
      </c>
      <c r="K142" s="126">
        <v>0</v>
      </c>
      <c r="L142" s="126">
        <v>1</v>
      </c>
      <c r="M142" s="126" t="s">
        <v>33</v>
      </c>
      <c r="N142" s="126">
        <v>0</v>
      </c>
      <c r="O142" s="126">
        <v>2</v>
      </c>
      <c r="P142" s="126">
        <v>9</v>
      </c>
      <c r="Q142" s="126">
        <v>0</v>
      </c>
      <c r="R142" s="126">
        <v>1</v>
      </c>
      <c r="S142" s="126">
        <v>9</v>
      </c>
      <c r="T142" s="127">
        <v>4</v>
      </c>
      <c r="U142" s="127">
        <v>4</v>
      </c>
      <c r="V142" s="127">
        <v>1</v>
      </c>
      <c r="W142" s="127">
        <v>1</v>
      </c>
      <c r="X142" s="127">
        <v>1</v>
      </c>
      <c r="Y142" s="127">
        <v>0</v>
      </c>
      <c r="Z142" s="127">
        <v>0</v>
      </c>
      <c r="AA142" s="127">
        <v>1</v>
      </c>
      <c r="AB142" s="123" t="s">
        <v>64</v>
      </c>
      <c r="AC142" s="123"/>
      <c r="AD142" s="123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</row>
    <row r="143" spans="1:40" s="125" customFormat="1" ht="63" x14ac:dyDescent="0.25">
      <c r="A143" s="126">
        <v>8</v>
      </c>
      <c r="B143" s="126">
        <v>0</v>
      </c>
      <c r="C143" s="126">
        <v>7</v>
      </c>
      <c r="D143" s="126">
        <v>1</v>
      </c>
      <c r="E143" s="126">
        <v>0</v>
      </c>
      <c r="F143" s="126">
        <v>0</v>
      </c>
      <c r="G143" s="126">
        <v>4</v>
      </c>
      <c r="H143" s="126">
        <v>1</v>
      </c>
      <c r="I143" s="126">
        <v>9</v>
      </c>
      <c r="J143" s="126">
        <v>4</v>
      </c>
      <c r="K143" s="126">
        <v>0</v>
      </c>
      <c r="L143" s="126">
        <v>1</v>
      </c>
      <c r="M143" s="126">
        <v>1</v>
      </c>
      <c r="N143" s="126">
        <v>0</v>
      </c>
      <c r="O143" s="126">
        <v>2</v>
      </c>
      <c r="P143" s="126">
        <v>9</v>
      </c>
      <c r="Q143" s="126">
        <v>0</v>
      </c>
      <c r="R143" s="126">
        <v>1</v>
      </c>
      <c r="S143" s="126">
        <v>9</v>
      </c>
      <c r="T143" s="127">
        <v>4</v>
      </c>
      <c r="U143" s="127">
        <v>4</v>
      </c>
      <c r="V143" s="127">
        <v>1</v>
      </c>
      <c r="W143" s="127">
        <v>1</v>
      </c>
      <c r="X143" s="127">
        <v>2</v>
      </c>
      <c r="Y143" s="127">
        <v>0</v>
      </c>
      <c r="Z143" s="127">
        <v>0</v>
      </c>
      <c r="AA143" s="127">
        <v>0</v>
      </c>
      <c r="AB143" s="122" t="s">
        <v>138</v>
      </c>
      <c r="AC143" s="123" t="s">
        <v>63</v>
      </c>
      <c r="AD143" s="123"/>
      <c r="AE143" s="123"/>
      <c r="AF143" s="123"/>
      <c r="AG143" s="124">
        <v>0</v>
      </c>
      <c r="AH143" s="124">
        <v>0</v>
      </c>
      <c r="AI143" s="124">
        <v>0</v>
      </c>
      <c r="AJ143" s="124">
        <v>0</v>
      </c>
      <c r="AK143" s="124">
        <v>0</v>
      </c>
      <c r="AL143" s="124">
        <v>0</v>
      </c>
      <c r="AM143" s="124">
        <f>AG143</f>
        <v>0</v>
      </c>
      <c r="AN143" s="123"/>
    </row>
    <row r="144" spans="1:40" s="125" customFormat="1" ht="15.75" x14ac:dyDescent="0.25">
      <c r="A144" s="126">
        <v>8</v>
      </c>
      <c r="B144" s="126">
        <v>0</v>
      </c>
      <c r="C144" s="126">
        <v>7</v>
      </c>
      <c r="D144" s="126">
        <v>1</v>
      </c>
      <c r="E144" s="126">
        <v>0</v>
      </c>
      <c r="F144" s="126">
        <v>0</v>
      </c>
      <c r="G144" s="126">
        <v>4</v>
      </c>
      <c r="H144" s="126">
        <v>1</v>
      </c>
      <c r="I144" s="126">
        <v>9</v>
      </c>
      <c r="J144" s="126">
        <v>4</v>
      </c>
      <c r="K144" s="126">
        <v>0</v>
      </c>
      <c r="L144" s="126">
        <v>1</v>
      </c>
      <c r="M144" s="126">
        <v>1</v>
      </c>
      <c r="N144" s="126">
        <v>0</v>
      </c>
      <c r="O144" s="126">
        <v>2</v>
      </c>
      <c r="P144" s="126">
        <v>9</v>
      </c>
      <c r="Q144" s="126">
        <v>0</v>
      </c>
      <c r="R144" s="126">
        <v>1</v>
      </c>
      <c r="S144" s="126">
        <v>9</v>
      </c>
      <c r="T144" s="127">
        <v>4</v>
      </c>
      <c r="U144" s="127">
        <v>4</v>
      </c>
      <c r="V144" s="127">
        <v>1</v>
      </c>
      <c r="W144" s="127">
        <v>1</v>
      </c>
      <c r="X144" s="127">
        <v>2</v>
      </c>
      <c r="Y144" s="127">
        <v>0</v>
      </c>
      <c r="Z144" s="127">
        <v>0</v>
      </c>
      <c r="AA144" s="127">
        <v>1</v>
      </c>
      <c r="AB144" s="123" t="s">
        <v>64</v>
      </c>
      <c r="AC144" s="12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</row>
    <row r="145" spans="1:40" s="71" customFormat="1" ht="15.75" x14ac:dyDescent="0.25">
      <c r="A145" s="120"/>
      <c r="B145" s="120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18"/>
      <c r="U145" s="118"/>
      <c r="V145" s="118"/>
      <c r="W145" s="118"/>
      <c r="X145" s="118"/>
      <c r="Y145" s="118"/>
      <c r="Z145" s="118"/>
      <c r="AA145" s="118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</row>
    <row r="146" spans="1:40" s="71" customFormat="1" x14ac:dyDescent="0.25">
      <c r="T146" s="72"/>
      <c r="U146" s="72"/>
      <c r="V146" s="72"/>
      <c r="W146" s="72"/>
      <c r="X146" s="72"/>
      <c r="Y146" s="72"/>
      <c r="Z146" s="72"/>
      <c r="AA146" s="72"/>
    </row>
    <row r="147" spans="1:40" s="71" customFormat="1" x14ac:dyDescent="0.25">
      <c r="T147" s="72"/>
      <c r="U147" s="72"/>
      <c r="V147" s="72"/>
      <c r="W147" s="72"/>
      <c r="X147" s="72"/>
      <c r="Y147" s="72"/>
      <c r="Z147" s="72"/>
      <c r="AA147" s="72"/>
    </row>
    <row r="148" spans="1:40" s="71" customFormat="1" x14ac:dyDescent="0.25">
      <c r="T148" s="72"/>
      <c r="U148" s="72"/>
      <c r="V148" s="72"/>
      <c r="W148" s="72"/>
      <c r="X148" s="72"/>
      <c r="Y148" s="72"/>
      <c r="Z148" s="72"/>
      <c r="AA148" s="72"/>
    </row>
    <row r="149" spans="1:40" s="71" customFormat="1" x14ac:dyDescent="0.25">
      <c r="T149" s="72"/>
      <c r="U149" s="72"/>
      <c r="V149" s="72"/>
      <c r="W149" s="72"/>
      <c r="X149" s="72"/>
      <c r="Y149" s="72"/>
      <c r="Z149" s="72"/>
      <c r="AA149" s="72"/>
    </row>
    <row r="150" spans="1:40" s="71" customFormat="1" x14ac:dyDescent="0.25">
      <c r="T150" s="72"/>
      <c r="U150" s="72"/>
      <c r="V150" s="72"/>
      <c r="W150" s="72"/>
      <c r="X150" s="72"/>
      <c r="Y150" s="72"/>
      <c r="Z150" s="72"/>
      <c r="AA150" s="72"/>
    </row>
    <row r="151" spans="1:40" s="71" customFormat="1" x14ac:dyDescent="0.25">
      <c r="T151" s="72"/>
      <c r="U151" s="72"/>
      <c r="V151" s="72"/>
      <c r="W151" s="72"/>
      <c r="X151" s="72"/>
      <c r="Y151" s="72"/>
      <c r="Z151" s="72"/>
      <c r="AA151" s="72"/>
    </row>
    <row r="152" spans="1:40" s="71" customFormat="1" x14ac:dyDescent="0.25">
      <c r="T152" s="72"/>
      <c r="U152" s="72"/>
      <c r="V152" s="72"/>
      <c r="W152" s="72"/>
      <c r="X152" s="72"/>
      <c r="Y152" s="72"/>
      <c r="Z152" s="72"/>
      <c r="AA152" s="72"/>
    </row>
    <row r="153" spans="1:40" s="71" customFormat="1" x14ac:dyDescent="0.25">
      <c r="T153" s="72"/>
      <c r="U153" s="72"/>
      <c r="V153" s="72"/>
      <c r="W153" s="72"/>
      <c r="X153" s="72"/>
      <c r="Y153" s="72"/>
      <c r="Z153" s="72"/>
      <c r="AA153" s="72"/>
    </row>
    <row r="154" spans="1:40" s="71" customFormat="1" x14ac:dyDescent="0.25">
      <c r="T154" s="72"/>
      <c r="U154" s="72"/>
      <c r="V154" s="72"/>
      <c r="W154" s="72"/>
      <c r="X154" s="72"/>
      <c r="Y154" s="72"/>
      <c r="Z154" s="72"/>
      <c r="AA154" s="72"/>
    </row>
    <row r="155" spans="1:40" s="71" customFormat="1" x14ac:dyDescent="0.25">
      <c r="T155" s="72"/>
      <c r="U155" s="72"/>
      <c r="V155" s="72"/>
      <c r="W155" s="72"/>
      <c r="X155" s="72"/>
      <c r="Y155" s="72"/>
      <c r="Z155" s="72"/>
      <c r="AA155" s="72"/>
    </row>
    <row r="156" spans="1:40" s="71" customFormat="1" x14ac:dyDescent="0.25">
      <c r="T156" s="72"/>
      <c r="U156" s="72"/>
      <c r="V156" s="72"/>
      <c r="W156" s="72"/>
      <c r="X156" s="72"/>
      <c r="Y156" s="72"/>
      <c r="Z156" s="72"/>
      <c r="AA156" s="72"/>
    </row>
    <row r="157" spans="1:40" s="71" customFormat="1" x14ac:dyDescent="0.25">
      <c r="T157" s="72"/>
      <c r="U157" s="72"/>
      <c r="V157" s="72"/>
      <c r="W157" s="72"/>
      <c r="X157" s="72"/>
      <c r="Y157" s="72"/>
      <c r="Z157" s="72"/>
      <c r="AA157" s="72"/>
    </row>
    <row r="158" spans="1:40" s="71" customFormat="1" x14ac:dyDescent="0.25">
      <c r="T158" s="72"/>
      <c r="U158" s="72"/>
      <c r="V158" s="72"/>
      <c r="W158" s="72"/>
      <c r="X158" s="72"/>
      <c r="Y158" s="72"/>
      <c r="Z158" s="72"/>
      <c r="AA158" s="72"/>
    </row>
    <row r="159" spans="1:40" s="71" customFormat="1" x14ac:dyDescent="0.25">
      <c r="T159" s="72"/>
      <c r="U159" s="72"/>
      <c r="V159" s="72"/>
      <c r="W159" s="72"/>
      <c r="X159" s="72"/>
      <c r="Y159" s="72"/>
      <c r="Z159" s="72"/>
      <c r="AA159" s="72"/>
    </row>
    <row r="160" spans="1:40" s="71" customFormat="1" x14ac:dyDescent="0.25">
      <c r="T160" s="72"/>
      <c r="U160" s="72"/>
      <c r="V160" s="72"/>
      <c r="W160" s="72"/>
      <c r="X160" s="72"/>
      <c r="Y160" s="72"/>
      <c r="Z160" s="72"/>
      <c r="AA160" s="72"/>
    </row>
    <row r="161" spans="20:27" s="71" customFormat="1" x14ac:dyDescent="0.25">
      <c r="T161" s="72"/>
      <c r="U161" s="72"/>
      <c r="V161" s="72"/>
      <c r="W161" s="72"/>
      <c r="X161" s="72"/>
      <c r="Y161" s="72"/>
      <c r="Z161" s="72"/>
      <c r="AA161" s="72"/>
    </row>
    <row r="162" spans="20:27" s="71" customFormat="1" x14ac:dyDescent="0.25">
      <c r="T162" s="72"/>
      <c r="U162" s="72"/>
      <c r="V162" s="72"/>
      <c r="W162" s="72"/>
      <c r="X162" s="72"/>
      <c r="Y162" s="72"/>
      <c r="Z162" s="72"/>
      <c r="AA162" s="72"/>
    </row>
    <row r="163" spans="20:27" s="71" customFormat="1" x14ac:dyDescent="0.25">
      <c r="T163" s="72"/>
      <c r="U163" s="72"/>
      <c r="V163" s="72"/>
      <c r="W163" s="72"/>
      <c r="X163" s="72"/>
      <c r="Y163" s="72"/>
      <c r="Z163" s="72"/>
      <c r="AA163" s="72"/>
    </row>
    <row r="164" spans="20:27" s="71" customFormat="1" x14ac:dyDescent="0.25">
      <c r="T164" s="72"/>
      <c r="U164" s="72"/>
      <c r="V164" s="72"/>
      <c r="W164" s="72"/>
      <c r="X164" s="72"/>
      <c r="Y164" s="72"/>
      <c r="Z164" s="72"/>
      <c r="AA164" s="72"/>
    </row>
    <row r="165" spans="20:27" s="71" customFormat="1" x14ac:dyDescent="0.25">
      <c r="T165" s="72"/>
      <c r="U165" s="72"/>
      <c r="V165" s="72"/>
      <c r="W165" s="72"/>
      <c r="X165" s="72"/>
      <c r="Y165" s="72"/>
      <c r="Z165" s="72"/>
      <c r="AA165" s="72"/>
    </row>
    <row r="166" spans="20:27" s="71" customFormat="1" x14ac:dyDescent="0.25">
      <c r="T166" s="72"/>
      <c r="U166" s="72"/>
      <c r="V166" s="72"/>
      <c r="W166" s="72"/>
      <c r="X166" s="72"/>
      <c r="Y166" s="72"/>
      <c r="Z166" s="72"/>
      <c r="AA166" s="72"/>
    </row>
    <row r="167" spans="20:27" s="71" customFormat="1" x14ac:dyDescent="0.25">
      <c r="T167" s="72"/>
      <c r="U167" s="72"/>
      <c r="V167" s="72"/>
      <c r="W167" s="72"/>
      <c r="X167" s="72"/>
      <c r="Y167" s="72"/>
      <c r="Z167" s="72"/>
      <c r="AA167" s="72"/>
    </row>
    <row r="168" spans="20:27" s="71" customFormat="1" x14ac:dyDescent="0.25">
      <c r="T168" s="72"/>
      <c r="U168" s="72"/>
      <c r="V168" s="72"/>
      <c r="W168" s="72"/>
      <c r="X168" s="72"/>
      <c r="Y168" s="72"/>
      <c r="Z168" s="72"/>
      <c r="AA168" s="72"/>
    </row>
    <row r="169" spans="20:27" s="71" customFormat="1" x14ac:dyDescent="0.25">
      <c r="T169" s="72"/>
      <c r="U169" s="72"/>
      <c r="V169" s="72"/>
      <c r="W169" s="72"/>
      <c r="X169" s="72"/>
      <c r="Y169" s="72"/>
      <c r="Z169" s="72"/>
      <c r="AA169" s="72"/>
    </row>
    <row r="170" spans="20:27" s="71" customFormat="1" x14ac:dyDescent="0.25">
      <c r="T170" s="72"/>
      <c r="U170" s="72"/>
      <c r="V170" s="72"/>
      <c r="W170" s="72"/>
      <c r="X170" s="72"/>
      <c r="Y170" s="72"/>
      <c r="Z170" s="72"/>
      <c r="AA170" s="72"/>
    </row>
    <row r="171" spans="20:27" s="71" customFormat="1" x14ac:dyDescent="0.25">
      <c r="T171" s="72"/>
      <c r="U171" s="72"/>
      <c r="V171" s="72"/>
      <c r="W171" s="72"/>
      <c r="X171" s="72"/>
      <c r="Y171" s="72"/>
      <c r="Z171" s="72"/>
      <c r="AA171" s="72"/>
    </row>
    <row r="172" spans="20:27" s="71" customFormat="1" x14ac:dyDescent="0.25">
      <c r="T172" s="72"/>
      <c r="U172" s="72"/>
      <c r="V172" s="72"/>
      <c r="W172" s="72"/>
      <c r="X172" s="72"/>
      <c r="Y172" s="72"/>
      <c r="Z172" s="72"/>
      <c r="AA172" s="72"/>
    </row>
    <row r="173" spans="20:27" s="71" customFormat="1" x14ac:dyDescent="0.25">
      <c r="T173" s="72"/>
      <c r="U173" s="72"/>
      <c r="V173" s="72"/>
      <c r="W173" s="72"/>
      <c r="X173" s="72"/>
      <c r="Y173" s="72"/>
      <c r="Z173" s="72"/>
      <c r="AA173" s="72"/>
    </row>
    <row r="174" spans="20:27" s="71" customFormat="1" x14ac:dyDescent="0.25">
      <c r="T174" s="72"/>
      <c r="U174" s="72"/>
      <c r="V174" s="72"/>
      <c r="W174" s="72"/>
      <c r="X174" s="72"/>
      <c r="Y174" s="72"/>
      <c r="Z174" s="72"/>
      <c r="AA174" s="72"/>
    </row>
    <row r="175" spans="20:27" s="71" customFormat="1" x14ac:dyDescent="0.25">
      <c r="T175" s="72"/>
      <c r="U175" s="72"/>
      <c r="V175" s="72"/>
      <c r="W175" s="72"/>
      <c r="X175" s="72"/>
      <c r="Y175" s="72"/>
      <c r="Z175" s="72"/>
      <c r="AA175" s="72"/>
    </row>
    <row r="176" spans="20:27" s="71" customFormat="1" x14ac:dyDescent="0.25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 x14ac:dyDescent="0.25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 x14ac:dyDescent="0.25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 x14ac:dyDescent="0.25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 x14ac:dyDescent="0.25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 x14ac:dyDescent="0.25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 x14ac:dyDescent="0.25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 x14ac:dyDescent="0.25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 x14ac:dyDescent="0.25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 x14ac:dyDescent="0.25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 x14ac:dyDescent="0.25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 x14ac:dyDescent="0.25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 x14ac:dyDescent="0.25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 x14ac:dyDescent="0.25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 x14ac:dyDescent="0.25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 x14ac:dyDescent="0.25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 x14ac:dyDescent="0.25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 x14ac:dyDescent="0.25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 x14ac:dyDescent="0.25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 x14ac:dyDescent="0.25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 x14ac:dyDescent="0.25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 x14ac:dyDescent="0.25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 x14ac:dyDescent="0.25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 x14ac:dyDescent="0.25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 x14ac:dyDescent="0.25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 x14ac:dyDescent="0.25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 x14ac:dyDescent="0.25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 x14ac:dyDescent="0.25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 x14ac:dyDescent="0.25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 x14ac:dyDescent="0.25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 x14ac:dyDescent="0.25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 x14ac:dyDescent="0.25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 x14ac:dyDescent="0.25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 x14ac:dyDescent="0.25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 x14ac:dyDescent="0.25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 x14ac:dyDescent="0.25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 x14ac:dyDescent="0.25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 x14ac:dyDescent="0.25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 x14ac:dyDescent="0.25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 x14ac:dyDescent="0.25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 x14ac:dyDescent="0.25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 x14ac:dyDescent="0.25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 x14ac:dyDescent="0.25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 x14ac:dyDescent="0.25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 x14ac:dyDescent="0.25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 x14ac:dyDescent="0.25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 x14ac:dyDescent="0.25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 x14ac:dyDescent="0.25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 x14ac:dyDescent="0.25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 x14ac:dyDescent="0.25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 x14ac:dyDescent="0.25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 x14ac:dyDescent="0.25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 x14ac:dyDescent="0.25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 x14ac:dyDescent="0.25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 x14ac:dyDescent="0.25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 x14ac:dyDescent="0.25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 x14ac:dyDescent="0.25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 x14ac:dyDescent="0.25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 x14ac:dyDescent="0.25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 x14ac:dyDescent="0.25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 x14ac:dyDescent="0.25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 x14ac:dyDescent="0.25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 x14ac:dyDescent="0.25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 x14ac:dyDescent="0.25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 x14ac:dyDescent="0.25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 x14ac:dyDescent="0.25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 x14ac:dyDescent="0.25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 x14ac:dyDescent="0.25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 x14ac:dyDescent="0.25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 x14ac:dyDescent="0.25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 x14ac:dyDescent="0.25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 x14ac:dyDescent="0.25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 x14ac:dyDescent="0.25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 x14ac:dyDescent="0.25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 x14ac:dyDescent="0.25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 x14ac:dyDescent="0.25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 x14ac:dyDescent="0.25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 x14ac:dyDescent="0.25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 x14ac:dyDescent="0.25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 x14ac:dyDescent="0.25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 x14ac:dyDescent="0.25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 x14ac:dyDescent="0.25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 x14ac:dyDescent="0.25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 x14ac:dyDescent="0.25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 x14ac:dyDescent="0.25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 x14ac:dyDescent="0.25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 x14ac:dyDescent="0.25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 x14ac:dyDescent="0.25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 x14ac:dyDescent="0.25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 x14ac:dyDescent="0.25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 x14ac:dyDescent="0.25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 x14ac:dyDescent="0.25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 x14ac:dyDescent="0.25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 x14ac:dyDescent="0.25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 x14ac:dyDescent="0.25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 x14ac:dyDescent="0.25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 x14ac:dyDescent="0.25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 x14ac:dyDescent="0.25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 x14ac:dyDescent="0.25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 x14ac:dyDescent="0.25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 x14ac:dyDescent="0.25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 x14ac:dyDescent="0.25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 x14ac:dyDescent="0.25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 x14ac:dyDescent="0.25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 x14ac:dyDescent="0.25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 x14ac:dyDescent="0.25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 x14ac:dyDescent="0.25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 x14ac:dyDescent="0.25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 x14ac:dyDescent="0.25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 x14ac:dyDescent="0.25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 x14ac:dyDescent="0.25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 x14ac:dyDescent="0.25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 x14ac:dyDescent="0.25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 x14ac:dyDescent="0.25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 x14ac:dyDescent="0.25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 x14ac:dyDescent="0.25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 x14ac:dyDescent="0.25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 x14ac:dyDescent="0.25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 x14ac:dyDescent="0.25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 x14ac:dyDescent="0.25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 x14ac:dyDescent="0.25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 x14ac:dyDescent="0.25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 x14ac:dyDescent="0.25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 x14ac:dyDescent="0.25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 x14ac:dyDescent="0.25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 x14ac:dyDescent="0.25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 x14ac:dyDescent="0.25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 x14ac:dyDescent="0.25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 x14ac:dyDescent="0.25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 x14ac:dyDescent="0.25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 x14ac:dyDescent="0.25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 x14ac:dyDescent="0.25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 x14ac:dyDescent="0.25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 x14ac:dyDescent="0.25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 x14ac:dyDescent="0.25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 x14ac:dyDescent="0.25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 x14ac:dyDescent="0.25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 x14ac:dyDescent="0.25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 x14ac:dyDescent="0.25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 x14ac:dyDescent="0.25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 x14ac:dyDescent="0.25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 x14ac:dyDescent="0.25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 x14ac:dyDescent="0.25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 x14ac:dyDescent="0.25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 x14ac:dyDescent="0.25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 x14ac:dyDescent="0.25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 x14ac:dyDescent="0.25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 x14ac:dyDescent="0.25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 x14ac:dyDescent="0.25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 x14ac:dyDescent="0.25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 x14ac:dyDescent="0.25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 x14ac:dyDescent="0.25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 x14ac:dyDescent="0.25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 x14ac:dyDescent="0.25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 x14ac:dyDescent="0.25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 x14ac:dyDescent="0.25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 x14ac:dyDescent="0.25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 x14ac:dyDescent="0.25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 x14ac:dyDescent="0.25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 x14ac:dyDescent="0.25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 x14ac:dyDescent="0.25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 x14ac:dyDescent="0.25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 x14ac:dyDescent="0.25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 x14ac:dyDescent="0.25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 x14ac:dyDescent="0.25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 x14ac:dyDescent="0.25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 x14ac:dyDescent="0.25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 x14ac:dyDescent="0.25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 x14ac:dyDescent="0.25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 x14ac:dyDescent="0.25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 x14ac:dyDescent="0.25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 x14ac:dyDescent="0.25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 x14ac:dyDescent="0.25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 x14ac:dyDescent="0.25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 x14ac:dyDescent="0.25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 x14ac:dyDescent="0.25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 x14ac:dyDescent="0.25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 x14ac:dyDescent="0.25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 x14ac:dyDescent="0.25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 x14ac:dyDescent="0.25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 x14ac:dyDescent="0.25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 x14ac:dyDescent="0.25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 x14ac:dyDescent="0.25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 x14ac:dyDescent="0.25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 x14ac:dyDescent="0.25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 x14ac:dyDescent="0.25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 x14ac:dyDescent="0.25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 x14ac:dyDescent="0.25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 x14ac:dyDescent="0.25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 x14ac:dyDescent="0.25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 x14ac:dyDescent="0.25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 x14ac:dyDescent="0.25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 x14ac:dyDescent="0.25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 x14ac:dyDescent="0.25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 x14ac:dyDescent="0.25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 x14ac:dyDescent="0.25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 x14ac:dyDescent="0.25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 x14ac:dyDescent="0.25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 x14ac:dyDescent="0.25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 x14ac:dyDescent="0.25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 x14ac:dyDescent="0.25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 x14ac:dyDescent="0.25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 x14ac:dyDescent="0.25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 x14ac:dyDescent="0.25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 x14ac:dyDescent="0.25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 x14ac:dyDescent="0.25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 x14ac:dyDescent="0.25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 x14ac:dyDescent="0.25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 x14ac:dyDescent="0.25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 x14ac:dyDescent="0.25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 x14ac:dyDescent="0.25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 x14ac:dyDescent="0.25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 x14ac:dyDescent="0.25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 x14ac:dyDescent="0.25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 x14ac:dyDescent="0.25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 x14ac:dyDescent="0.25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 x14ac:dyDescent="0.25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 x14ac:dyDescent="0.25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 x14ac:dyDescent="0.25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 x14ac:dyDescent="0.25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 x14ac:dyDescent="0.25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 x14ac:dyDescent="0.25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 x14ac:dyDescent="0.25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 x14ac:dyDescent="0.25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 x14ac:dyDescent="0.25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 x14ac:dyDescent="0.25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 x14ac:dyDescent="0.25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 x14ac:dyDescent="0.25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 x14ac:dyDescent="0.25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 x14ac:dyDescent="0.25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 x14ac:dyDescent="0.25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 x14ac:dyDescent="0.25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 x14ac:dyDescent="0.25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 x14ac:dyDescent="0.25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 x14ac:dyDescent="0.25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 x14ac:dyDescent="0.25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 x14ac:dyDescent="0.25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 x14ac:dyDescent="0.25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 x14ac:dyDescent="0.25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 x14ac:dyDescent="0.25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 x14ac:dyDescent="0.25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 x14ac:dyDescent="0.25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 x14ac:dyDescent="0.25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 x14ac:dyDescent="0.25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 x14ac:dyDescent="0.25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 x14ac:dyDescent="0.25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 x14ac:dyDescent="0.25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 x14ac:dyDescent="0.25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 x14ac:dyDescent="0.25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 x14ac:dyDescent="0.25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 x14ac:dyDescent="0.25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 x14ac:dyDescent="0.25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 x14ac:dyDescent="0.25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 x14ac:dyDescent="0.25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 x14ac:dyDescent="0.25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 x14ac:dyDescent="0.25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 x14ac:dyDescent="0.25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 x14ac:dyDescent="0.25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 x14ac:dyDescent="0.25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 x14ac:dyDescent="0.25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 x14ac:dyDescent="0.25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 x14ac:dyDescent="0.25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 x14ac:dyDescent="0.25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 x14ac:dyDescent="0.25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 x14ac:dyDescent="0.25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 x14ac:dyDescent="0.25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 x14ac:dyDescent="0.25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 x14ac:dyDescent="0.25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 x14ac:dyDescent="0.25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 x14ac:dyDescent="0.25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 x14ac:dyDescent="0.25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 x14ac:dyDescent="0.25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 x14ac:dyDescent="0.25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 x14ac:dyDescent="0.25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 x14ac:dyDescent="0.25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 x14ac:dyDescent="0.25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 x14ac:dyDescent="0.25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 x14ac:dyDescent="0.25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 x14ac:dyDescent="0.25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 x14ac:dyDescent="0.25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 x14ac:dyDescent="0.25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 x14ac:dyDescent="0.25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 x14ac:dyDescent="0.25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 x14ac:dyDescent="0.25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 x14ac:dyDescent="0.25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 x14ac:dyDescent="0.25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 x14ac:dyDescent="0.25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 x14ac:dyDescent="0.25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 x14ac:dyDescent="0.25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 x14ac:dyDescent="0.25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 x14ac:dyDescent="0.25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 x14ac:dyDescent="0.25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 x14ac:dyDescent="0.25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 x14ac:dyDescent="0.25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 x14ac:dyDescent="0.25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 x14ac:dyDescent="0.25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 x14ac:dyDescent="0.25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 x14ac:dyDescent="0.25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 x14ac:dyDescent="0.25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 x14ac:dyDescent="0.25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 x14ac:dyDescent="0.25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 x14ac:dyDescent="0.25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 x14ac:dyDescent="0.25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 x14ac:dyDescent="0.25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 x14ac:dyDescent="0.25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 x14ac:dyDescent="0.25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 x14ac:dyDescent="0.25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 x14ac:dyDescent="0.25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 x14ac:dyDescent="0.25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 x14ac:dyDescent="0.25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 x14ac:dyDescent="0.25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 x14ac:dyDescent="0.25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 x14ac:dyDescent="0.25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 x14ac:dyDescent="0.25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 x14ac:dyDescent="0.25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 x14ac:dyDescent="0.25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 x14ac:dyDescent="0.25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 x14ac:dyDescent="0.25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 x14ac:dyDescent="0.25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 x14ac:dyDescent="0.25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 x14ac:dyDescent="0.25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 x14ac:dyDescent="0.25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 x14ac:dyDescent="0.25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 x14ac:dyDescent="0.25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 x14ac:dyDescent="0.25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 x14ac:dyDescent="0.25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 x14ac:dyDescent="0.25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 x14ac:dyDescent="0.25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 x14ac:dyDescent="0.25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 x14ac:dyDescent="0.25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 x14ac:dyDescent="0.25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 x14ac:dyDescent="0.25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 x14ac:dyDescent="0.25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 x14ac:dyDescent="0.25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 x14ac:dyDescent="0.25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 x14ac:dyDescent="0.25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 x14ac:dyDescent="0.25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 x14ac:dyDescent="0.25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 x14ac:dyDescent="0.25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 x14ac:dyDescent="0.25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 x14ac:dyDescent="0.25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 x14ac:dyDescent="0.25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 x14ac:dyDescent="0.25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 x14ac:dyDescent="0.25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 x14ac:dyDescent="0.25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 x14ac:dyDescent="0.25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 x14ac:dyDescent="0.25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 x14ac:dyDescent="0.25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 x14ac:dyDescent="0.25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 x14ac:dyDescent="0.25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 x14ac:dyDescent="0.25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 x14ac:dyDescent="0.25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 x14ac:dyDescent="0.25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 x14ac:dyDescent="0.25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 x14ac:dyDescent="0.25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 x14ac:dyDescent="0.25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 x14ac:dyDescent="0.25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 x14ac:dyDescent="0.25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 x14ac:dyDescent="0.25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 x14ac:dyDescent="0.25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 x14ac:dyDescent="0.25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 x14ac:dyDescent="0.25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 x14ac:dyDescent="0.25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 x14ac:dyDescent="0.25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 x14ac:dyDescent="0.25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 x14ac:dyDescent="0.25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 x14ac:dyDescent="0.25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 x14ac:dyDescent="0.25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 x14ac:dyDescent="0.25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 x14ac:dyDescent="0.25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 x14ac:dyDescent="0.25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 x14ac:dyDescent="0.25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 x14ac:dyDescent="0.25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 x14ac:dyDescent="0.25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 x14ac:dyDescent="0.25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 x14ac:dyDescent="0.25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 x14ac:dyDescent="0.25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 x14ac:dyDescent="0.25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 x14ac:dyDescent="0.25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 x14ac:dyDescent="0.25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 x14ac:dyDescent="0.25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 x14ac:dyDescent="0.25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 x14ac:dyDescent="0.25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 x14ac:dyDescent="0.25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 x14ac:dyDescent="0.25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 x14ac:dyDescent="0.25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 x14ac:dyDescent="0.25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 x14ac:dyDescent="0.25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 x14ac:dyDescent="0.25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 x14ac:dyDescent="0.25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 x14ac:dyDescent="0.25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 x14ac:dyDescent="0.25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 x14ac:dyDescent="0.25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 x14ac:dyDescent="0.25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 x14ac:dyDescent="0.25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 x14ac:dyDescent="0.25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 x14ac:dyDescent="0.25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 x14ac:dyDescent="0.25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 x14ac:dyDescent="0.25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 x14ac:dyDescent="0.25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 x14ac:dyDescent="0.25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 x14ac:dyDescent="0.25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 x14ac:dyDescent="0.25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 x14ac:dyDescent="0.25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 x14ac:dyDescent="0.25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 x14ac:dyDescent="0.25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 x14ac:dyDescent="0.25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 x14ac:dyDescent="0.25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 x14ac:dyDescent="0.25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 x14ac:dyDescent="0.25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 x14ac:dyDescent="0.25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 x14ac:dyDescent="0.25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 x14ac:dyDescent="0.25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 x14ac:dyDescent="0.25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 x14ac:dyDescent="0.25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 x14ac:dyDescent="0.25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 x14ac:dyDescent="0.25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 x14ac:dyDescent="0.25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 x14ac:dyDescent="0.25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 x14ac:dyDescent="0.25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 x14ac:dyDescent="0.25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 x14ac:dyDescent="0.25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 x14ac:dyDescent="0.25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 x14ac:dyDescent="0.25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 x14ac:dyDescent="0.25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 x14ac:dyDescent="0.25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 x14ac:dyDescent="0.25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 x14ac:dyDescent="0.25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 x14ac:dyDescent="0.25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 x14ac:dyDescent="0.25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 x14ac:dyDescent="0.25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 x14ac:dyDescent="0.25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 x14ac:dyDescent="0.25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 x14ac:dyDescent="0.25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 x14ac:dyDescent="0.25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 x14ac:dyDescent="0.25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 x14ac:dyDescent="0.25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 x14ac:dyDescent="0.25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 x14ac:dyDescent="0.25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 x14ac:dyDescent="0.25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 x14ac:dyDescent="0.25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 x14ac:dyDescent="0.25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 x14ac:dyDescent="0.25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 x14ac:dyDescent="0.25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 x14ac:dyDescent="0.25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 x14ac:dyDescent="0.25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 x14ac:dyDescent="0.25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 x14ac:dyDescent="0.25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 x14ac:dyDescent="0.25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 x14ac:dyDescent="0.25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 x14ac:dyDescent="0.25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 x14ac:dyDescent="0.25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 x14ac:dyDescent="0.25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 x14ac:dyDescent="0.25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 x14ac:dyDescent="0.25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 x14ac:dyDescent="0.25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 x14ac:dyDescent="0.25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 x14ac:dyDescent="0.25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 x14ac:dyDescent="0.25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 x14ac:dyDescent="0.25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 x14ac:dyDescent="0.25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 x14ac:dyDescent="0.25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 x14ac:dyDescent="0.25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 x14ac:dyDescent="0.25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 x14ac:dyDescent="0.25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 x14ac:dyDescent="0.25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 x14ac:dyDescent="0.25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 x14ac:dyDescent="0.25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 x14ac:dyDescent="0.25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 x14ac:dyDescent="0.25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 x14ac:dyDescent="0.25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 x14ac:dyDescent="0.25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 x14ac:dyDescent="0.25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 x14ac:dyDescent="0.25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 x14ac:dyDescent="0.25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 x14ac:dyDescent="0.25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 x14ac:dyDescent="0.25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 x14ac:dyDescent="0.25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 x14ac:dyDescent="0.25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 x14ac:dyDescent="0.25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 x14ac:dyDescent="0.25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 x14ac:dyDescent="0.25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 x14ac:dyDescent="0.25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 x14ac:dyDescent="0.25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 x14ac:dyDescent="0.25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 x14ac:dyDescent="0.25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 x14ac:dyDescent="0.25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 x14ac:dyDescent="0.25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 x14ac:dyDescent="0.25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 x14ac:dyDescent="0.25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 x14ac:dyDescent="0.25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 x14ac:dyDescent="0.25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 x14ac:dyDescent="0.25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 x14ac:dyDescent="0.25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 x14ac:dyDescent="0.25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 x14ac:dyDescent="0.25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 x14ac:dyDescent="0.25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 x14ac:dyDescent="0.25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 x14ac:dyDescent="0.25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 x14ac:dyDescent="0.25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 x14ac:dyDescent="0.25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 x14ac:dyDescent="0.25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 x14ac:dyDescent="0.25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 x14ac:dyDescent="0.25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 x14ac:dyDescent="0.25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 x14ac:dyDescent="0.25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 x14ac:dyDescent="0.25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 x14ac:dyDescent="0.25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 x14ac:dyDescent="0.25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 x14ac:dyDescent="0.25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 x14ac:dyDescent="0.25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 x14ac:dyDescent="0.25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 x14ac:dyDescent="0.25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 x14ac:dyDescent="0.25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 x14ac:dyDescent="0.25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 x14ac:dyDescent="0.25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 x14ac:dyDescent="0.25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 x14ac:dyDescent="0.25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 x14ac:dyDescent="0.25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 x14ac:dyDescent="0.25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 x14ac:dyDescent="0.25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 x14ac:dyDescent="0.25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 x14ac:dyDescent="0.25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 x14ac:dyDescent="0.25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 x14ac:dyDescent="0.25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 x14ac:dyDescent="0.25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 x14ac:dyDescent="0.25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 x14ac:dyDescent="0.25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 x14ac:dyDescent="0.25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 x14ac:dyDescent="0.25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 x14ac:dyDescent="0.25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 x14ac:dyDescent="0.25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 x14ac:dyDescent="0.25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 x14ac:dyDescent="0.25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 x14ac:dyDescent="0.25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 x14ac:dyDescent="0.25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 x14ac:dyDescent="0.25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 x14ac:dyDescent="0.25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 x14ac:dyDescent="0.25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 x14ac:dyDescent="0.25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 x14ac:dyDescent="0.25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 x14ac:dyDescent="0.25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 x14ac:dyDescent="0.25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 x14ac:dyDescent="0.25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 x14ac:dyDescent="0.25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 x14ac:dyDescent="0.25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 x14ac:dyDescent="0.25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 x14ac:dyDescent="0.25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 x14ac:dyDescent="0.25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 x14ac:dyDescent="0.25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 x14ac:dyDescent="0.25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 x14ac:dyDescent="0.25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 x14ac:dyDescent="0.25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 x14ac:dyDescent="0.25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 x14ac:dyDescent="0.25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 x14ac:dyDescent="0.25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 x14ac:dyDescent="0.25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 x14ac:dyDescent="0.25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 x14ac:dyDescent="0.25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 x14ac:dyDescent="0.25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 x14ac:dyDescent="0.25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 x14ac:dyDescent="0.25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 x14ac:dyDescent="0.25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 x14ac:dyDescent="0.25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 x14ac:dyDescent="0.25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 x14ac:dyDescent="0.25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 x14ac:dyDescent="0.25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 x14ac:dyDescent="0.25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 x14ac:dyDescent="0.25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 x14ac:dyDescent="0.25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 x14ac:dyDescent="0.25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 x14ac:dyDescent="0.25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 x14ac:dyDescent="0.25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 x14ac:dyDescent="0.25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 x14ac:dyDescent="0.25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 x14ac:dyDescent="0.25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 x14ac:dyDescent="0.25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 x14ac:dyDescent="0.25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 x14ac:dyDescent="0.25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 x14ac:dyDescent="0.25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 x14ac:dyDescent="0.25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 x14ac:dyDescent="0.25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 x14ac:dyDescent="0.25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 x14ac:dyDescent="0.25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 x14ac:dyDescent="0.25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 x14ac:dyDescent="0.25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 x14ac:dyDescent="0.25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 x14ac:dyDescent="0.25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 x14ac:dyDescent="0.25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 x14ac:dyDescent="0.25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 x14ac:dyDescent="0.25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 x14ac:dyDescent="0.25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 x14ac:dyDescent="0.25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 x14ac:dyDescent="0.25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 x14ac:dyDescent="0.25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 x14ac:dyDescent="0.25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 x14ac:dyDescent="0.25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 x14ac:dyDescent="0.25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 x14ac:dyDescent="0.25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 x14ac:dyDescent="0.25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 x14ac:dyDescent="0.25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 x14ac:dyDescent="0.25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 x14ac:dyDescent="0.25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 x14ac:dyDescent="0.25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 x14ac:dyDescent="0.25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 x14ac:dyDescent="0.25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 x14ac:dyDescent="0.25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 x14ac:dyDescent="0.25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 x14ac:dyDescent="0.25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 x14ac:dyDescent="0.25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 x14ac:dyDescent="0.25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 x14ac:dyDescent="0.25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 x14ac:dyDescent="0.25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 x14ac:dyDescent="0.25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 x14ac:dyDescent="0.25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 x14ac:dyDescent="0.25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 x14ac:dyDescent="0.25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 x14ac:dyDescent="0.25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 x14ac:dyDescent="0.25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 x14ac:dyDescent="0.25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 x14ac:dyDescent="0.25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 x14ac:dyDescent="0.25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 x14ac:dyDescent="0.25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 x14ac:dyDescent="0.25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 x14ac:dyDescent="0.25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 x14ac:dyDescent="0.25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 x14ac:dyDescent="0.25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 x14ac:dyDescent="0.25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 x14ac:dyDescent="0.25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 x14ac:dyDescent="0.25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 x14ac:dyDescent="0.25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 x14ac:dyDescent="0.25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 x14ac:dyDescent="0.25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 x14ac:dyDescent="0.25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 x14ac:dyDescent="0.25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 x14ac:dyDescent="0.25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 x14ac:dyDescent="0.25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 x14ac:dyDescent="0.25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 x14ac:dyDescent="0.25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 x14ac:dyDescent="0.25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 x14ac:dyDescent="0.25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 x14ac:dyDescent="0.25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 x14ac:dyDescent="0.25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 x14ac:dyDescent="0.25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 x14ac:dyDescent="0.25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 x14ac:dyDescent="0.25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 x14ac:dyDescent="0.25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 x14ac:dyDescent="0.25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 x14ac:dyDescent="0.25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 x14ac:dyDescent="0.25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 x14ac:dyDescent="0.25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 x14ac:dyDescent="0.25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 x14ac:dyDescent="0.25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 x14ac:dyDescent="0.25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 x14ac:dyDescent="0.25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 x14ac:dyDescent="0.25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 x14ac:dyDescent="0.25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 x14ac:dyDescent="0.25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 x14ac:dyDescent="0.25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 x14ac:dyDescent="0.25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 x14ac:dyDescent="0.25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 x14ac:dyDescent="0.25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 x14ac:dyDescent="0.25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 x14ac:dyDescent="0.25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 x14ac:dyDescent="0.25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 x14ac:dyDescent="0.25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 x14ac:dyDescent="0.25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 x14ac:dyDescent="0.25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 x14ac:dyDescent="0.25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 x14ac:dyDescent="0.25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 x14ac:dyDescent="0.25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 x14ac:dyDescent="0.25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 x14ac:dyDescent="0.25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 x14ac:dyDescent="0.25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 x14ac:dyDescent="0.25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 x14ac:dyDescent="0.25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 x14ac:dyDescent="0.25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 x14ac:dyDescent="0.25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 x14ac:dyDescent="0.25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 x14ac:dyDescent="0.25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 x14ac:dyDescent="0.25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 x14ac:dyDescent="0.25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 x14ac:dyDescent="0.25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 x14ac:dyDescent="0.25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 x14ac:dyDescent="0.25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 x14ac:dyDescent="0.25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 x14ac:dyDescent="0.25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 x14ac:dyDescent="0.25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 x14ac:dyDescent="0.25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 x14ac:dyDescent="0.25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 x14ac:dyDescent="0.25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 x14ac:dyDescent="0.25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 x14ac:dyDescent="0.25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 x14ac:dyDescent="0.25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 x14ac:dyDescent="0.25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 x14ac:dyDescent="0.25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 x14ac:dyDescent="0.25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 x14ac:dyDescent="0.25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 x14ac:dyDescent="0.25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 x14ac:dyDescent="0.25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 x14ac:dyDescent="0.25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 x14ac:dyDescent="0.25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 x14ac:dyDescent="0.25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 x14ac:dyDescent="0.25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 x14ac:dyDescent="0.25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 x14ac:dyDescent="0.25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 x14ac:dyDescent="0.25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 x14ac:dyDescent="0.25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 x14ac:dyDescent="0.25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 x14ac:dyDescent="0.25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 x14ac:dyDescent="0.25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 x14ac:dyDescent="0.25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 x14ac:dyDescent="0.25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 x14ac:dyDescent="0.25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 x14ac:dyDescent="0.25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 x14ac:dyDescent="0.25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 x14ac:dyDescent="0.25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 x14ac:dyDescent="0.25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 x14ac:dyDescent="0.25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 x14ac:dyDescent="0.25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 x14ac:dyDescent="0.25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 x14ac:dyDescent="0.25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 x14ac:dyDescent="0.25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 x14ac:dyDescent="0.25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 x14ac:dyDescent="0.25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 x14ac:dyDescent="0.25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 x14ac:dyDescent="0.25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 x14ac:dyDescent="0.25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 x14ac:dyDescent="0.25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 x14ac:dyDescent="0.25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 x14ac:dyDescent="0.25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 x14ac:dyDescent="0.25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 x14ac:dyDescent="0.25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 x14ac:dyDescent="0.25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 x14ac:dyDescent="0.25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 x14ac:dyDescent="0.25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 x14ac:dyDescent="0.25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 x14ac:dyDescent="0.25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 x14ac:dyDescent="0.25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 x14ac:dyDescent="0.25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 x14ac:dyDescent="0.25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 x14ac:dyDescent="0.25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 x14ac:dyDescent="0.25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 x14ac:dyDescent="0.25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 x14ac:dyDescent="0.25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 x14ac:dyDescent="0.25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 x14ac:dyDescent="0.25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 x14ac:dyDescent="0.25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 x14ac:dyDescent="0.25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 x14ac:dyDescent="0.25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 x14ac:dyDescent="0.25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 x14ac:dyDescent="0.25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 x14ac:dyDescent="0.25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 x14ac:dyDescent="0.25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 x14ac:dyDescent="0.25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 x14ac:dyDescent="0.25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 x14ac:dyDescent="0.25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 x14ac:dyDescent="0.25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 x14ac:dyDescent="0.25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 x14ac:dyDescent="0.25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 x14ac:dyDescent="0.25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 x14ac:dyDescent="0.25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 x14ac:dyDescent="0.25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 x14ac:dyDescent="0.25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 x14ac:dyDescent="0.25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 x14ac:dyDescent="0.25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 x14ac:dyDescent="0.25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 x14ac:dyDescent="0.25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 x14ac:dyDescent="0.25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 x14ac:dyDescent="0.25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 x14ac:dyDescent="0.25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 x14ac:dyDescent="0.25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 x14ac:dyDescent="0.25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 x14ac:dyDescent="0.25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 x14ac:dyDescent="0.25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 x14ac:dyDescent="0.25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 x14ac:dyDescent="0.25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 x14ac:dyDescent="0.25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 x14ac:dyDescent="0.25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 x14ac:dyDescent="0.25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 x14ac:dyDescent="0.25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 x14ac:dyDescent="0.25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 x14ac:dyDescent="0.25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 x14ac:dyDescent="0.25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 x14ac:dyDescent="0.25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 x14ac:dyDescent="0.25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 x14ac:dyDescent="0.25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 x14ac:dyDescent="0.25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 x14ac:dyDescent="0.25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 x14ac:dyDescent="0.25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 x14ac:dyDescent="0.25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 x14ac:dyDescent="0.25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 x14ac:dyDescent="0.25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 x14ac:dyDescent="0.25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 x14ac:dyDescent="0.25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 x14ac:dyDescent="0.25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 x14ac:dyDescent="0.25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 x14ac:dyDescent="0.25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 x14ac:dyDescent="0.25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 x14ac:dyDescent="0.25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 x14ac:dyDescent="0.25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 x14ac:dyDescent="0.25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 x14ac:dyDescent="0.25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 x14ac:dyDescent="0.25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 x14ac:dyDescent="0.25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 x14ac:dyDescent="0.25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 x14ac:dyDescent="0.25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 x14ac:dyDescent="0.25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 x14ac:dyDescent="0.25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 x14ac:dyDescent="0.25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 x14ac:dyDescent="0.25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 x14ac:dyDescent="0.25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 x14ac:dyDescent="0.25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 x14ac:dyDescent="0.25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 x14ac:dyDescent="0.25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 x14ac:dyDescent="0.25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 x14ac:dyDescent="0.25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 x14ac:dyDescent="0.25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 x14ac:dyDescent="0.25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 x14ac:dyDescent="0.25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 x14ac:dyDescent="0.25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 x14ac:dyDescent="0.25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 x14ac:dyDescent="0.25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 x14ac:dyDescent="0.25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 x14ac:dyDescent="0.25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 x14ac:dyDescent="0.25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 x14ac:dyDescent="0.25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 x14ac:dyDescent="0.25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 x14ac:dyDescent="0.25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 x14ac:dyDescent="0.25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 x14ac:dyDescent="0.25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 x14ac:dyDescent="0.25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 x14ac:dyDescent="0.25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 x14ac:dyDescent="0.25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 x14ac:dyDescent="0.25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 x14ac:dyDescent="0.25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 x14ac:dyDescent="0.25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 x14ac:dyDescent="0.25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 x14ac:dyDescent="0.25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 x14ac:dyDescent="0.25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 x14ac:dyDescent="0.25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 x14ac:dyDescent="0.25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 x14ac:dyDescent="0.25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 x14ac:dyDescent="0.25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 x14ac:dyDescent="0.25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 x14ac:dyDescent="0.25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 x14ac:dyDescent="0.25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 x14ac:dyDescent="0.25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 x14ac:dyDescent="0.25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 x14ac:dyDescent="0.25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 x14ac:dyDescent="0.25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 x14ac:dyDescent="0.25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 x14ac:dyDescent="0.25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 x14ac:dyDescent="0.25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 x14ac:dyDescent="0.25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 x14ac:dyDescent="0.25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 x14ac:dyDescent="0.25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 x14ac:dyDescent="0.25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 x14ac:dyDescent="0.25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 x14ac:dyDescent="0.25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 x14ac:dyDescent="0.25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 x14ac:dyDescent="0.25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 x14ac:dyDescent="0.25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 x14ac:dyDescent="0.25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 x14ac:dyDescent="0.25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 x14ac:dyDescent="0.25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 x14ac:dyDescent="0.25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 x14ac:dyDescent="0.25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 x14ac:dyDescent="0.25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 x14ac:dyDescent="0.25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 x14ac:dyDescent="0.25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 x14ac:dyDescent="0.25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 x14ac:dyDescent="0.25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 x14ac:dyDescent="0.25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 x14ac:dyDescent="0.25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 x14ac:dyDescent="0.25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 x14ac:dyDescent="0.25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 x14ac:dyDescent="0.25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 x14ac:dyDescent="0.25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 x14ac:dyDescent="0.25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 x14ac:dyDescent="0.25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 x14ac:dyDescent="0.25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 x14ac:dyDescent="0.25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 x14ac:dyDescent="0.25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 x14ac:dyDescent="0.25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 x14ac:dyDescent="0.25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 x14ac:dyDescent="0.25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 x14ac:dyDescent="0.25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 x14ac:dyDescent="0.25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 x14ac:dyDescent="0.25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 x14ac:dyDescent="0.25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 x14ac:dyDescent="0.25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 x14ac:dyDescent="0.25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 x14ac:dyDescent="0.25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 x14ac:dyDescent="0.25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 x14ac:dyDescent="0.25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 x14ac:dyDescent="0.25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 x14ac:dyDescent="0.25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 x14ac:dyDescent="0.25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 x14ac:dyDescent="0.25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 x14ac:dyDescent="0.25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 x14ac:dyDescent="0.25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 x14ac:dyDescent="0.25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 x14ac:dyDescent="0.25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 x14ac:dyDescent="0.25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 x14ac:dyDescent="0.25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 x14ac:dyDescent="0.25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 x14ac:dyDescent="0.25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 x14ac:dyDescent="0.25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 x14ac:dyDescent="0.25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 x14ac:dyDescent="0.25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 x14ac:dyDescent="0.25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 x14ac:dyDescent="0.25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 x14ac:dyDescent="0.25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 x14ac:dyDescent="0.25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 x14ac:dyDescent="0.25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 x14ac:dyDescent="0.25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 x14ac:dyDescent="0.25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 x14ac:dyDescent="0.25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 x14ac:dyDescent="0.25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 x14ac:dyDescent="0.25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 x14ac:dyDescent="0.25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 x14ac:dyDescent="0.25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 x14ac:dyDescent="0.25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 x14ac:dyDescent="0.25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 x14ac:dyDescent="0.25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 x14ac:dyDescent="0.25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 x14ac:dyDescent="0.25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 x14ac:dyDescent="0.25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 x14ac:dyDescent="0.25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 x14ac:dyDescent="0.25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 x14ac:dyDescent="0.25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 x14ac:dyDescent="0.25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 x14ac:dyDescent="0.25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 x14ac:dyDescent="0.25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 x14ac:dyDescent="0.25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 x14ac:dyDescent="0.25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 x14ac:dyDescent="0.25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 x14ac:dyDescent="0.25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 x14ac:dyDescent="0.25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 x14ac:dyDescent="0.25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 x14ac:dyDescent="0.25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 x14ac:dyDescent="0.25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 x14ac:dyDescent="0.25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 x14ac:dyDescent="0.25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 x14ac:dyDescent="0.25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 x14ac:dyDescent="0.25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 x14ac:dyDescent="0.25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 x14ac:dyDescent="0.25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 x14ac:dyDescent="0.25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 x14ac:dyDescent="0.25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 x14ac:dyDescent="0.25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 x14ac:dyDescent="0.25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 x14ac:dyDescent="0.25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 x14ac:dyDescent="0.25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 x14ac:dyDescent="0.25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 x14ac:dyDescent="0.25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 x14ac:dyDescent="0.25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 x14ac:dyDescent="0.25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 x14ac:dyDescent="0.25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 x14ac:dyDescent="0.25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 x14ac:dyDescent="0.25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 x14ac:dyDescent="0.25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 x14ac:dyDescent="0.25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 x14ac:dyDescent="0.25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 x14ac:dyDescent="0.25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 x14ac:dyDescent="0.25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 x14ac:dyDescent="0.25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 x14ac:dyDescent="0.25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 x14ac:dyDescent="0.25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 x14ac:dyDescent="0.25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 x14ac:dyDescent="0.25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 x14ac:dyDescent="0.25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 x14ac:dyDescent="0.25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 x14ac:dyDescent="0.25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 x14ac:dyDescent="0.25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 x14ac:dyDescent="0.25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 x14ac:dyDescent="0.25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 x14ac:dyDescent="0.25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 x14ac:dyDescent="0.25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 x14ac:dyDescent="0.25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 x14ac:dyDescent="0.25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 x14ac:dyDescent="0.25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 x14ac:dyDescent="0.25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 x14ac:dyDescent="0.25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 x14ac:dyDescent="0.25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 x14ac:dyDescent="0.25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 x14ac:dyDescent="0.25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 x14ac:dyDescent="0.25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 x14ac:dyDescent="0.25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 x14ac:dyDescent="0.25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 x14ac:dyDescent="0.25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 x14ac:dyDescent="0.25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 x14ac:dyDescent="0.25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 x14ac:dyDescent="0.25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 x14ac:dyDescent="0.25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 x14ac:dyDescent="0.25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 x14ac:dyDescent="0.25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 x14ac:dyDescent="0.25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 x14ac:dyDescent="0.25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 x14ac:dyDescent="0.25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 x14ac:dyDescent="0.25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 x14ac:dyDescent="0.25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 x14ac:dyDescent="0.25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 x14ac:dyDescent="0.25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 x14ac:dyDescent="0.25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 x14ac:dyDescent="0.25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 x14ac:dyDescent="0.25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 x14ac:dyDescent="0.25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 x14ac:dyDescent="0.25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 x14ac:dyDescent="0.25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 x14ac:dyDescent="0.25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 x14ac:dyDescent="0.25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 x14ac:dyDescent="0.25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 x14ac:dyDescent="0.25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 x14ac:dyDescent="0.25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 x14ac:dyDescent="0.25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 x14ac:dyDescent="0.25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 x14ac:dyDescent="0.25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 x14ac:dyDescent="0.25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 x14ac:dyDescent="0.25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 x14ac:dyDescent="0.25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 x14ac:dyDescent="0.25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 x14ac:dyDescent="0.25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 x14ac:dyDescent="0.25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 x14ac:dyDescent="0.25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 x14ac:dyDescent="0.25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 x14ac:dyDescent="0.25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 x14ac:dyDescent="0.25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 x14ac:dyDescent="0.25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 x14ac:dyDescent="0.25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 x14ac:dyDescent="0.25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 x14ac:dyDescent="0.25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 x14ac:dyDescent="0.25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 x14ac:dyDescent="0.25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 x14ac:dyDescent="0.25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 x14ac:dyDescent="0.25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 x14ac:dyDescent="0.25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 x14ac:dyDescent="0.25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 x14ac:dyDescent="0.25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 x14ac:dyDescent="0.25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 x14ac:dyDescent="0.25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 x14ac:dyDescent="0.25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 x14ac:dyDescent="0.25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 x14ac:dyDescent="0.25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 x14ac:dyDescent="0.25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 x14ac:dyDescent="0.25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 x14ac:dyDescent="0.25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 x14ac:dyDescent="0.25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 x14ac:dyDescent="0.25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 x14ac:dyDescent="0.25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 x14ac:dyDescent="0.25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 x14ac:dyDescent="0.25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 x14ac:dyDescent="0.25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 x14ac:dyDescent="0.25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 x14ac:dyDescent="0.25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 x14ac:dyDescent="0.25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 x14ac:dyDescent="0.25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 x14ac:dyDescent="0.25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 x14ac:dyDescent="0.25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 x14ac:dyDescent="0.25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 x14ac:dyDescent="0.25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 x14ac:dyDescent="0.25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 x14ac:dyDescent="0.25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 x14ac:dyDescent="0.25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 x14ac:dyDescent="0.25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 x14ac:dyDescent="0.25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 x14ac:dyDescent="0.25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 x14ac:dyDescent="0.25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 x14ac:dyDescent="0.25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 x14ac:dyDescent="0.25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 x14ac:dyDescent="0.25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 x14ac:dyDescent="0.25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 x14ac:dyDescent="0.25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 x14ac:dyDescent="0.25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 x14ac:dyDescent="0.25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 x14ac:dyDescent="0.25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 x14ac:dyDescent="0.25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 x14ac:dyDescent="0.25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 x14ac:dyDescent="0.25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 x14ac:dyDescent="0.25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 x14ac:dyDescent="0.25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 x14ac:dyDescent="0.25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 x14ac:dyDescent="0.25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 x14ac:dyDescent="0.25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 x14ac:dyDescent="0.25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 x14ac:dyDescent="0.25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 x14ac:dyDescent="0.25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 x14ac:dyDescent="0.25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 x14ac:dyDescent="0.25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 x14ac:dyDescent="0.25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 x14ac:dyDescent="0.25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 x14ac:dyDescent="0.25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 x14ac:dyDescent="0.25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 x14ac:dyDescent="0.25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 x14ac:dyDescent="0.25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 x14ac:dyDescent="0.25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 x14ac:dyDescent="0.25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 x14ac:dyDescent="0.25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 x14ac:dyDescent="0.25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 x14ac:dyDescent="0.25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 x14ac:dyDescent="0.25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 x14ac:dyDescent="0.25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 x14ac:dyDescent="0.25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 x14ac:dyDescent="0.25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 x14ac:dyDescent="0.25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 x14ac:dyDescent="0.25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 x14ac:dyDescent="0.25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 x14ac:dyDescent="0.25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 x14ac:dyDescent="0.25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 x14ac:dyDescent="0.25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 x14ac:dyDescent="0.25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 x14ac:dyDescent="0.25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 x14ac:dyDescent="0.25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 x14ac:dyDescent="0.25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 x14ac:dyDescent="0.25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 x14ac:dyDescent="0.25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 x14ac:dyDescent="0.25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 x14ac:dyDescent="0.25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 x14ac:dyDescent="0.25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 x14ac:dyDescent="0.25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 x14ac:dyDescent="0.25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 x14ac:dyDescent="0.25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 x14ac:dyDescent="0.25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 x14ac:dyDescent="0.25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 x14ac:dyDescent="0.25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 x14ac:dyDescent="0.25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 x14ac:dyDescent="0.25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 x14ac:dyDescent="0.25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 x14ac:dyDescent="0.25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 x14ac:dyDescent="0.25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 x14ac:dyDescent="0.25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 x14ac:dyDescent="0.25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 x14ac:dyDescent="0.25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 x14ac:dyDescent="0.25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 x14ac:dyDescent="0.25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 x14ac:dyDescent="0.25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 x14ac:dyDescent="0.25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 x14ac:dyDescent="0.25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 x14ac:dyDescent="0.25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 x14ac:dyDescent="0.25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 x14ac:dyDescent="0.25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 x14ac:dyDescent="0.25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 x14ac:dyDescent="0.25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 x14ac:dyDescent="0.25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 x14ac:dyDescent="0.25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 x14ac:dyDescent="0.25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 x14ac:dyDescent="0.25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 x14ac:dyDescent="0.25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 x14ac:dyDescent="0.25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 x14ac:dyDescent="0.25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 x14ac:dyDescent="0.25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 x14ac:dyDescent="0.25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 x14ac:dyDescent="0.25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 x14ac:dyDescent="0.25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 x14ac:dyDescent="0.25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 x14ac:dyDescent="0.25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 x14ac:dyDescent="0.25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 x14ac:dyDescent="0.25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 x14ac:dyDescent="0.25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 x14ac:dyDescent="0.25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 x14ac:dyDescent="0.25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 x14ac:dyDescent="0.25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 x14ac:dyDescent="0.25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 x14ac:dyDescent="0.25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 x14ac:dyDescent="0.25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 x14ac:dyDescent="0.25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 x14ac:dyDescent="0.25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 x14ac:dyDescent="0.25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 x14ac:dyDescent="0.25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 x14ac:dyDescent="0.25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 x14ac:dyDescent="0.25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 x14ac:dyDescent="0.25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 x14ac:dyDescent="0.25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 x14ac:dyDescent="0.25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 x14ac:dyDescent="0.25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 x14ac:dyDescent="0.25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 x14ac:dyDescent="0.25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 x14ac:dyDescent="0.25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 x14ac:dyDescent="0.25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 x14ac:dyDescent="0.25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 x14ac:dyDescent="0.25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 x14ac:dyDescent="0.25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 x14ac:dyDescent="0.25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 x14ac:dyDescent="0.25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 x14ac:dyDescent="0.25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 x14ac:dyDescent="0.25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 x14ac:dyDescent="0.25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 x14ac:dyDescent="0.25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 x14ac:dyDescent="0.25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 x14ac:dyDescent="0.25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 x14ac:dyDescent="0.25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 x14ac:dyDescent="0.25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 x14ac:dyDescent="0.25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 x14ac:dyDescent="0.25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 x14ac:dyDescent="0.25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 x14ac:dyDescent="0.25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 x14ac:dyDescent="0.25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 x14ac:dyDescent="0.25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 x14ac:dyDescent="0.25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 x14ac:dyDescent="0.25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 x14ac:dyDescent="0.25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 x14ac:dyDescent="0.25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 x14ac:dyDescent="0.25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 x14ac:dyDescent="0.25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 x14ac:dyDescent="0.25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 x14ac:dyDescent="0.25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 x14ac:dyDescent="0.25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 x14ac:dyDescent="0.25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 x14ac:dyDescent="0.25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 x14ac:dyDescent="0.25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 x14ac:dyDescent="0.25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 x14ac:dyDescent="0.25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 x14ac:dyDescent="0.25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 x14ac:dyDescent="0.25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 x14ac:dyDescent="0.25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 x14ac:dyDescent="0.25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 x14ac:dyDescent="0.25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 x14ac:dyDescent="0.25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 x14ac:dyDescent="0.25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 x14ac:dyDescent="0.25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 x14ac:dyDescent="0.25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 x14ac:dyDescent="0.25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 x14ac:dyDescent="0.25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 x14ac:dyDescent="0.25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 x14ac:dyDescent="0.25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 x14ac:dyDescent="0.25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 x14ac:dyDescent="0.25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 x14ac:dyDescent="0.25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 x14ac:dyDescent="0.25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 x14ac:dyDescent="0.25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 x14ac:dyDescent="0.25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 x14ac:dyDescent="0.25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 x14ac:dyDescent="0.25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 x14ac:dyDescent="0.25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 x14ac:dyDescent="0.25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 x14ac:dyDescent="0.25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 x14ac:dyDescent="0.25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 x14ac:dyDescent="0.25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 x14ac:dyDescent="0.25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 x14ac:dyDescent="0.25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 x14ac:dyDescent="0.25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 x14ac:dyDescent="0.25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 x14ac:dyDescent="0.25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 x14ac:dyDescent="0.25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 x14ac:dyDescent="0.25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 x14ac:dyDescent="0.25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 x14ac:dyDescent="0.25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 x14ac:dyDescent="0.25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 x14ac:dyDescent="0.25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 x14ac:dyDescent="0.25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 x14ac:dyDescent="0.25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 x14ac:dyDescent="0.25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 x14ac:dyDescent="0.25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 x14ac:dyDescent="0.25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 x14ac:dyDescent="0.25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 x14ac:dyDescent="0.25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 x14ac:dyDescent="0.25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 x14ac:dyDescent="0.25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 x14ac:dyDescent="0.25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 x14ac:dyDescent="0.25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 x14ac:dyDescent="0.25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 x14ac:dyDescent="0.25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 x14ac:dyDescent="0.25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 x14ac:dyDescent="0.25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 x14ac:dyDescent="0.25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 x14ac:dyDescent="0.25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 x14ac:dyDescent="0.25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 x14ac:dyDescent="0.25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 x14ac:dyDescent="0.25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 x14ac:dyDescent="0.25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 x14ac:dyDescent="0.25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 x14ac:dyDescent="0.25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 x14ac:dyDescent="0.25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 x14ac:dyDescent="0.25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 x14ac:dyDescent="0.25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 x14ac:dyDescent="0.25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 x14ac:dyDescent="0.25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 x14ac:dyDescent="0.25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 x14ac:dyDescent="0.25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 x14ac:dyDescent="0.25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 x14ac:dyDescent="0.25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 x14ac:dyDescent="0.25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 x14ac:dyDescent="0.25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 x14ac:dyDescent="0.25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 x14ac:dyDescent="0.25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 x14ac:dyDescent="0.25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 x14ac:dyDescent="0.25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 x14ac:dyDescent="0.25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 x14ac:dyDescent="0.25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 x14ac:dyDescent="0.25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 x14ac:dyDescent="0.25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 x14ac:dyDescent="0.25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 x14ac:dyDescent="0.25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 x14ac:dyDescent="0.25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 x14ac:dyDescent="0.25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 x14ac:dyDescent="0.25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 x14ac:dyDescent="0.25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 x14ac:dyDescent="0.25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 x14ac:dyDescent="0.25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 x14ac:dyDescent="0.25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 x14ac:dyDescent="0.25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 x14ac:dyDescent="0.25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 x14ac:dyDescent="0.25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 x14ac:dyDescent="0.25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 x14ac:dyDescent="0.25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 x14ac:dyDescent="0.25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 x14ac:dyDescent="0.25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 x14ac:dyDescent="0.25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 x14ac:dyDescent="0.25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 x14ac:dyDescent="0.25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 x14ac:dyDescent="0.25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 x14ac:dyDescent="0.25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 x14ac:dyDescent="0.25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 x14ac:dyDescent="0.25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 x14ac:dyDescent="0.25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 x14ac:dyDescent="0.25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 x14ac:dyDescent="0.25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 x14ac:dyDescent="0.25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 x14ac:dyDescent="0.25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 x14ac:dyDescent="0.25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 x14ac:dyDescent="0.25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 x14ac:dyDescent="0.25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 x14ac:dyDescent="0.25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 x14ac:dyDescent="0.25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 x14ac:dyDescent="0.25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 x14ac:dyDescent="0.25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 x14ac:dyDescent="0.25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 x14ac:dyDescent="0.25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 x14ac:dyDescent="0.25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 x14ac:dyDescent="0.25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 x14ac:dyDescent="0.25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 x14ac:dyDescent="0.25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 x14ac:dyDescent="0.25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 x14ac:dyDescent="0.25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 x14ac:dyDescent="0.25">
      <c r="T1511" s="72"/>
      <c r="U1511" s="72"/>
      <c r="V1511" s="72"/>
      <c r="W1511" s="72"/>
      <c r="X1511" s="72"/>
      <c r="Y1511" s="72"/>
      <c r="Z1511" s="72"/>
      <c r="AA1511" s="72"/>
    </row>
  </sheetData>
  <mergeCells count="35"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  <mergeCell ref="A14:C16"/>
    <mergeCell ref="C6:AN6"/>
    <mergeCell ref="AN13:AN14"/>
    <mergeCell ref="AC13:AC16"/>
    <mergeCell ref="R16:S16"/>
    <mergeCell ref="AL15:AL16"/>
    <mergeCell ref="C7:AN7"/>
    <mergeCell ref="A13:Q13"/>
    <mergeCell ref="I10:AN10"/>
    <mergeCell ref="W16:Y16"/>
    <mergeCell ref="AB13:AB16"/>
    <mergeCell ref="AD13:AL14"/>
    <mergeCell ref="AG15:AG16"/>
    <mergeCell ref="AM15:AM16"/>
    <mergeCell ref="I11:AN11"/>
    <mergeCell ref="H14:Q15"/>
    <mergeCell ref="F14:G16"/>
    <mergeCell ref="AH15:AH16"/>
    <mergeCell ref="AM13:AM14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79"/>
      <c r="B2" s="74" t="s">
        <v>52</v>
      </c>
      <c r="C2" s="74" t="s">
        <v>53</v>
      </c>
      <c r="D2" s="74" t="s">
        <v>54</v>
      </c>
      <c r="E2" s="74" t="s">
        <v>55</v>
      </c>
      <c r="F2" s="74" t="s">
        <v>56</v>
      </c>
      <c r="G2" s="74" t="s">
        <v>57</v>
      </c>
      <c r="H2" s="75" t="s">
        <v>58</v>
      </c>
      <c r="I2" s="75" t="s">
        <v>59</v>
      </c>
      <c r="J2" s="75" t="s">
        <v>60</v>
      </c>
      <c r="K2" s="74" t="s">
        <v>61</v>
      </c>
      <c r="L2" s="76" t="s">
        <v>62</v>
      </c>
    </row>
    <row r="3" spans="1:13" ht="24.75" customHeight="1" x14ac:dyDescent="0.25">
      <c r="A3" s="78" t="s">
        <v>47</v>
      </c>
      <c r="B3" s="73">
        <v>0</v>
      </c>
      <c r="C3" s="73">
        <v>240000</v>
      </c>
      <c r="D3" s="73">
        <v>3199330</v>
      </c>
      <c r="E3" s="73">
        <v>369117.82</v>
      </c>
      <c r="F3" s="73">
        <v>0</v>
      </c>
      <c r="G3" s="73">
        <v>0</v>
      </c>
      <c r="H3" s="73">
        <v>275500</v>
      </c>
      <c r="I3" s="73">
        <v>2447270.1800000002</v>
      </c>
      <c r="J3" s="73">
        <v>0</v>
      </c>
      <c r="K3" s="73">
        <v>0</v>
      </c>
      <c r="L3" s="73">
        <v>214714.6</v>
      </c>
      <c r="M3" s="77">
        <f t="shared" ref="M3:M9" si="0">SUM(B3:L3)</f>
        <v>6745932.5999999996</v>
      </c>
    </row>
    <row r="4" spans="1:13" ht="24.75" customHeight="1" x14ac:dyDescent="0.25">
      <c r="A4" s="78" t="s">
        <v>42</v>
      </c>
      <c r="B4" s="73"/>
      <c r="C4" s="73">
        <v>300000</v>
      </c>
      <c r="D4" s="73"/>
      <c r="E4" s="73"/>
      <c r="F4" s="73">
        <v>282309</v>
      </c>
      <c r="G4" s="73">
        <v>345431</v>
      </c>
      <c r="H4" s="73"/>
      <c r="I4" s="73"/>
      <c r="J4" s="73">
        <v>188065</v>
      </c>
      <c r="K4" s="73">
        <v>375000</v>
      </c>
      <c r="L4" s="73">
        <v>70000</v>
      </c>
      <c r="M4" s="77">
        <f t="shared" si="0"/>
        <v>1560805</v>
      </c>
    </row>
    <row r="5" spans="1:13" ht="24.75" customHeight="1" x14ac:dyDescent="0.25">
      <c r="A5" s="78" t="s">
        <v>48</v>
      </c>
      <c r="B5" s="73"/>
      <c r="C5" s="73">
        <v>240000</v>
      </c>
      <c r="D5" s="73"/>
      <c r="E5" s="73"/>
      <c r="F5" s="73">
        <v>900000</v>
      </c>
      <c r="G5" s="73">
        <v>130000</v>
      </c>
      <c r="H5" s="73"/>
      <c r="I5" s="73"/>
      <c r="J5" s="73">
        <v>380000</v>
      </c>
      <c r="K5" s="73">
        <v>1200000</v>
      </c>
      <c r="L5" s="73">
        <v>300000</v>
      </c>
      <c r="M5" s="77">
        <f t="shared" si="0"/>
        <v>3150000</v>
      </c>
    </row>
    <row r="6" spans="1:13" ht="24.75" customHeight="1" x14ac:dyDescent="0.25">
      <c r="A6" s="78" t="s">
        <v>43</v>
      </c>
      <c r="B6" s="73">
        <v>29000</v>
      </c>
      <c r="C6" s="73"/>
      <c r="D6" s="73"/>
      <c r="E6" s="73"/>
      <c r="F6" s="73">
        <v>382300</v>
      </c>
      <c r="G6" s="73"/>
      <c r="H6" s="73"/>
      <c r="I6" s="73"/>
      <c r="J6" s="73">
        <v>176000</v>
      </c>
      <c r="K6" s="73"/>
      <c r="L6" s="73">
        <v>50000</v>
      </c>
      <c r="M6" s="77">
        <f t="shared" si="0"/>
        <v>637300</v>
      </c>
    </row>
    <row r="7" spans="1:13" ht="24.75" customHeight="1" x14ac:dyDescent="0.25">
      <c r="A7" s="78" t="s">
        <v>44</v>
      </c>
      <c r="B7" s="73"/>
      <c r="C7" s="73">
        <v>420100</v>
      </c>
      <c r="D7" s="73"/>
      <c r="E7" s="73"/>
      <c r="F7" s="73">
        <v>628634</v>
      </c>
      <c r="G7" s="73"/>
      <c r="H7" s="73"/>
      <c r="I7" s="73"/>
      <c r="J7" s="73"/>
      <c r="K7" s="73"/>
      <c r="L7" s="73"/>
      <c r="M7" s="77">
        <f t="shared" si="0"/>
        <v>1048734</v>
      </c>
    </row>
    <row r="8" spans="1:13" ht="24.75" customHeight="1" x14ac:dyDescent="0.25">
      <c r="A8" s="78" t="s">
        <v>45</v>
      </c>
      <c r="B8" s="73">
        <v>70000</v>
      </c>
      <c r="C8" s="73"/>
      <c r="D8" s="73"/>
      <c r="E8" s="73"/>
      <c r="F8" s="73">
        <v>130553</v>
      </c>
      <c r="G8" s="73"/>
      <c r="H8" s="73"/>
      <c r="I8" s="73"/>
      <c r="J8" s="73"/>
      <c r="K8" s="73"/>
      <c r="L8" s="73"/>
      <c r="M8" s="77">
        <f t="shared" si="0"/>
        <v>200553</v>
      </c>
    </row>
    <row r="9" spans="1:13" ht="24.75" customHeight="1" x14ac:dyDescent="0.25">
      <c r="A9" s="78" t="s">
        <v>46</v>
      </c>
      <c r="B9" s="73"/>
      <c r="C9" s="73">
        <v>500000</v>
      </c>
      <c r="D9" s="73"/>
      <c r="E9" s="73"/>
      <c r="F9" s="73">
        <v>454000</v>
      </c>
      <c r="G9" s="73"/>
      <c r="H9" s="73"/>
      <c r="I9" s="73"/>
      <c r="J9" s="73">
        <v>640000</v>
      </c>
      <c r="K9" s="73"/>
      <c r="L9" s="73"/>
      <c r="M9" s="77">
        <f t="shared" si="0"/>
        <v>1594000</v>
      </c>
    </row>
    <row r="10" spans="1:13" x14ac:dyDescent="0.25">
      <c r="A10" s="80"/>
      <c r="B10" s="81">
        <f t="shared" ref="B10:L10" si="1">SUM(B3:B9)</f>
        <v>99000</v>
      </c>
      <c r="C10" s="81">
        <f t="shared" si="1"/>
        <v>1700100</v>
      </c>
      <c r="D10" s="81">
        <f t="shared" si="1"/>
        <v>3199330</v>
      </c>
      <c r="E10" s="81">
        <f t="shared" si="1"/>
        <v>369117.82</v>
      </c>
      <c r="F10" s="81">
        <f t="shared" si="1"/>
        <v>2777796</v>
      </c>
      <c r="G10" s="81">
        <f t="shared" si="1"/>
        <v>475431</v>
      </c>
      <c r="H10" s="81">
        <f t="shared" si="1"/>
        <v>275500</v>
      </c>
      <c r="I10" s="81">
        <f t="shared" si="1"/>
        <v>2447270.1800000002</v>
      </c>
      <c r="J10" s="81">
        <f t="shared" si="1"/>
        <v>1384065</v>
      </c>
      <c r="K10" s="81">
        <f t="shared" si="1"/>
        <v>1575000</v>
      </c>
      <c r="L10" s="81">
        <f t="shared" si="1"/>
        <v>634714.6</v>
      </c>
      <c r="M10" s="77"/>
    </row>
    <row r="11" spans="1:13" x14ac:dyDescent="0.25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77">
        <f>SUM(M3:M10)</f>
        <v>14937324.6</v>
      </c>
    </row>
    <row r="12" spans="1:13" x14ac:dyDescent="0.25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2023-12-22T13:38:10Z</cp:lastPrinted>
  <dcterms:created xsi:type="dcterms:W3CDTF">2011-12-09T07:36:49Z</dcterms:created>
  <dcterms:modified xsi:type="dcterms:W3CDTF">2023-12-27T10:51:10Z</dcterms:modified>
</cp:coreProperties>
</file>