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B7D" lockStructure="1"/>
  <bookViews>
    <workbookView xWindow="475" yWindow="340" windowWidth="15215" windowHeight="11045"/>
  </bookViews>
  <sheets>
    <sheet name="Лист1" sheetId="1" r:id="rId1"/>
  </sheets>
  <definedNames>
    <definedName name="_xlnm.Print_Area" localSheetId="0">Лист1!$A$1:$F$325</definedName>
  </definedNames>
  <calcPr calcId="145621"/>
</workbook>
</file>

<file path=xl/calcChain.xml><?xml version="1.0" encoding="utf-8"?>
<calcChain xmlns="http://schemas.openxmlformats.org/spreadsheetml/2006/main">
  <c r="E130" i="1" l="1"/>
  <c r="F130" i="1"/>
  <c r="D130" i="1"/>
  <c r="D129" i="1" s="1"/>
  <c r="D128" i="1" s="1"/>
  <c r="E296" i="1"/>
  <c r="F296" i="1"/>
  <c r="D296" i="1"/>
  <c r="D255" i="1"/>
  <c r="D250" i="1"/>
  <c r="E255" i="1"/>
  <c r="F255" i="1"/>
  <c r="F248" i="1"/>
  <c r="F252" i="1" l="1"/>
  <c r="E252" i="1"/>
  <c r="F33" i="1"/>
  <c r="E12" i="1"/>
  <c r="F12" i="1"/>
  <c r="D12" i="1"/>
  <c r="F100" i="1"/>
  <c r="E100" i="1"/>
  <c r="D100" i="1"/>
  <c r="E102" i="1"/>
  <c r="F102" i="1"/>
  <c r="D102" i="1"/>
  <c r="E104" i="1"/>
  <c r="F104" i="1"/>
  <c r="D104" i="1"/>
  <c r="E106" i="1"/>
  <c r="F106" i="1"/>
  <c r="D106" i="1"/>
  <c r="E111" i="1"/>
  <c r="F111" i="1"/>
  <c r="D111" i="1"/>
  <c r="F113" i="1"/>
  <c r="E113" i="1"/>
  <c r="D113" i="1"/>
  <c r="E115" i="1"/>
  <c r="F115" i="1"/>
  <c r="D115" i="1"/>
  <c r="E117" i="1"/>
  <c r="F117" i="1"/>
  <c r="D117" i="1"/>
  <c r="E119" i="1"/>
  <c r="F119" i="1"/>
  <c r="D119" i="1"/>
  <c r="D252" i="1"/>
  <c r="E99" i="1" l="1"/>
  <c r="E98" i="1" s="1"/>
  <c r="D99" i="1"/>
  <c r="D98" i="1" s="1"/>
  <c r="F99" i="1"/>
  <c r="F98" i="1" s="1"/>
  <c r="E80" i="1"/>
  <c r="E77" i="1" s="1"/>
  <c r="D80" i="1"/>
  <c r="D77" i="1" s="1"/>
  <c r="E91" i="1"/>
  <c r="E90" i="1" s="1"/>
  <c r="F91" i="1"/>
  <c r="F90" i="1" s="1"/>
  <c r="D91" i="1"/>
  <c r="D90" i="1" s="1"/>
  <c r="E94" i="1"/>
  <c r="E93" i="1" s="1"/>
  <c r="F94" i="1"/>
  <c r="F93" i="1" s="1"/>
  <c r="D94" i="1"/>
  <c r="D93" i="1" s="1"/>
  <c r="E52" i="1"/>
  <c r="F52" i="1"/>
  <c r="D52" i="1"/>
  <c r="E27" i="1"/>
  <c r="E129" i="1" l="1"/>
  <c r="E128" i="1" s="1"/>
  <c r="F129" i="1"/>
  <c r="F128" i="1" s="1"/>
  <c r="E33" i="1"/>
  <c r="D33" i="1"/>
  <c r="E25" i="1"/>
  <c r="F80" i="1"/>
  <c r="F77" i="1" s="1"/>
  <c r="E96" i="1"/>
  <c r="E89" i="1" s="1"/>
  <c r="F96" i="1"/>
  <c r="F89" i="1" s="1"/>
  <c r="D96" i="1"/>
  <c r="D89" i="1" s="1"/>
  <c r="F288" i="1"/>
  <c r="E288" i="1"/>
  <c r="D288" i="1"/>
  <c r="F32" i="1" l="1"/>
  <c r="E32" i="1"/>
  <c r="D32" i="1"/>
  <c r="D284" i="1"/>
  <c r="E286" i="1"/>
  <c r="F286" i="1"/>
  <c r="D286" i="1"/>
  <c r="E290" i="1"/>
  <c r="F290" i="1"/>
  <c r="D290" i="1"/>
  <c r="E248" i="1"/>
  <c r="D248" i="1"/>
  <c r="F29" i="1" l="1"/>
  <c r="F27" i="1"/>
  <c r="D27" i="1"/>
  <c r="F25" i="1"/>
  <c r="E23" i="1"/>
  <c r="F23" i="1"/>
  <c r="D23" i="1"/>
  <c r="E68" i="1" l="1"/>
  <c r="E67" i="1" s="1"/>
  <c r="F68" i="1"/>
  <c r="F67" i="1" s="1"/>
  <c r="E303" i="1"/>
  <c r="E302" i="1" s="1"/>
  <c r="F303" i="1"/>
  <c r="F302" i="1" s="1"/>
  <c r="D303" i="1"/>
  <c r="D151" i="1"/>
  <c r="E159" i="1"/>
  <c r="E150" i="1" s="1"/>
  <c r="F159" i="1"/>
  <c r="F150" i="1" s="1"/>
  <c r="D159" i="1"/>
  <c r="D150" i="1" s="1"/>
  <c r="E254" i="1"/>
  <c r="F254" i="1"/>
  <c r="D254" i="1"/>
  <c r="E243" i="1"/>
  <c r="E242" i="1" s="1"/>
  <c r="F243" i="1"/>
  <c r="F242" i="1" s="1"/>
  <c r="D243" i="1"/>
  <c r="D242" i="1" s="1"/>
  <c r="E22" i="1"/>
  <c r="E21" i="1" s="1"/>
  <c r="F22" i="1"/>
  <c r="F21" i="1" s="1"/>
  <c r="D22" i="1"/>
  <c r="D21" i="1" s="1"/>
  <c r="F11" i="1"/>
  <c r="E11" i="1"/>
  <c r="E84" i="1"/>
  <c r="E82" i="1" s="1"/>
  <c r="F84" i="1"/>
  <c r="F82" i="1" s="1"/>
  <c r="D84" i="1"/>
  <c r="D82" i="1" s="1"/>
  <c r="E74" i="1"/>
  <c r="F74" i="1"/>
  <c r="D74" i="1"/>
  <c r="E63" i="1"/>
  <c r="F63" i="1"/>
  <c r="D63" i="1"/>
  <c r="E164" i="1"/>
  <c r="F164" i="1"/>
  <c r="D164" i="1"/>
  <c r="E181" i="1"/>
  <c r="F181" i="1"/>
  <c r="D181" i="1"/>
  <c r="E323" i="1"/>
  <c r="E322" i="1" s="1"/>
  <c r="F323" i="1"/>
  <c r="F322" i="1" s="1"/>
  <c r="D323" i="1"/>
  <c r="D322" i="1" s="1"/>
  <c r="E317" i="1"/>
  <c r="E316" i="1" s="1"/>
  <c r="F317" i="1"/>
  <c r="F316" i="1" s="1"/>
  <c r="D317" i="1"/>
  <c r="D316" i="1" s="1"/>
  <c r="E314" i="1"/>
  <c r="F314" i="1"/>
  <c r="D314" i="1"/>
  <c r="E300" i="1"/>
  <c r="F300" i="1"/>
  <c r="D300" i="1"/>
  <c r="E298" i="1"/>
  <c r="F298" i="1"/>
  <c r="D298" i="1"/>
  <c r="E294" i="1"/>
  <c r="F294" i="1"/>
  <c r="D294" i="1"/>
  <c r="E292" i="1"/>
  <c r="F292" i="1"/>
  <c r="D292" i="1"/>
  <c r="E282" i="1"/>
  <c r="F282" i="1"/>
  <c r="D282" i="1"/>
  <c r="E211" i="1"/>
  <c r="F211" i="1"/>
  <c r="D211" i="1"/>
  <c r="E209" i="1"/>
  <c r="F209" i="1"/>
  <c r="D209" i="1"/>
  <c r="E207" i="1"/>
  <c r="F207" i="1"/>
  <c r="D207" i="1"/>
  <c r="E205" i="1"/>
  <c r="F205" i="1"/>
  <c r="D205" i="1"/>
  <c r="E203" i="1"/>
  <c r="F203" i="1"/>
  <c r="D203" i="1"/>
  <c r="E201" i="1"/>
  <c r="F201" i="1"/>
  <c r="D201" i="1"/>
  <c r="E199" i="1"/>
  <c r="F199" i="1"/>
  <c r="D199" i="1"/>
  <c r="E197" i="1"/>
  <c r="F197" i="1"/>
  <c r="D197" i="1"/>
  <c r="E195" i="1"/>
  <c r="F195" i="1"/>
  <c r="D195" i="1"/>
  <c r="E193" i="1"/>
  <c r="F193" i="1"/>
  <c r="D193" i="1"/>
  <c r="E191" i="1"/>
  <c r="F191" i="1"/>
  <c r="D191" i="1"/>
  <c r="E189" i="1"/>
  <c r="F189" i="1"/>
  <c r="D189" i="1"/>
  <c r="E187" i="1"/>
  <c r="F187" i="1"/>
  <c r="E185" i="1"/>
  <c r="F185" i="1"/>
  <c r="D187" i="1"/>
  <c r="D185" i="1"/>
  <c r="E183" i="1"/>
  <c r="F183" i="1"/>
  <c r="D183" i="1"/>
  <c r="E179" i="1"/>
  <c r="F179" i="1"/>
  <c r="D179" i="1"/>
  <c r="E177" i="1"/>
  <c r="F177" i="1"/>
  <c r="D177" i="1"/>
  <c r="E175" i="1"/>
  <c r="F175" i="1"/>
  <c r="D175" i="1"/>
  <c r="E162" i="1"/>
  <c r="F162" i="1"/>
  <c r="E76" i="1"/>
  <c r="F76" i="1"/>
  <c r="D76" i="1"/>
  <c r="E59" i="1"/>
  <c r="F59" i="1"/>
  <c r="D59" i="1"/>
  <c r="E48" i="1"/>
  <c r="F48" i="1"/>
  <c r="D48" i="1"/>
  <c r="E46" i="1"/>
  <c r="F46" i="1"/>
  <c r="D46" i="1"/>
  <c r="E43" i="1"/>
  <c r="F43" i="1"/>
  <c r="D43" i="1"/>
  <c r="E65" i="1"/>
  <c r="D169" i="1"/>
  <c r="D168" i="1" s="1"/>
  <c r="E173" i="1"/>
  <c r="F173" i="1"/>
  <c r="D173" i="1"/>
  <c r="D214" i="1"/>
  <c r="D213" i="1" s="1"/>
  <c r="E214" i="1"/>
  <c r="E213" i="1" s="1"/>
  <c r="F214" i="1"/>
  <c r="F213" i="1" s="1"/>
  <c r="E169" i="1"/>
  <c r="E168" i="1" s="1"/>
  <c r="F169" i="1"/>
  <c r="F168" i="1" s="1"/>
  <c r="E122" i="1"/>
  <c r="F122" i="1"/>
  <c r="D122" i="1"/>
  <c r="D126" i="1"/>
  <c r="D125" i="1" s="1"/>
  <c r="E166" i="1"/>
  <c r="F166" i="1"/>
  <c r="E126" i="1"/>
  <c r="E125" i="1" s="1"/>
  <c r="E87" i="1"/>
  <c r="E86" i="1" s="1"/>
  <c r="F87" i="1"/>
  <c r="F86" i="1" s="1"/>
  <c r="D87" i="1"/>
  <c r="D86" i="1" s="1"/>
  <c r="D166" i="1"/>
  <c r="D162" i="1"/>
  <c r="D154" i="1"/>
  <c r="D153" i="1" s="1"/>
  <c r="D68" i="1"/>
  <c r="D67" i="1" s="1"/>
  <c r="E284" i="1"/>
  <c r="F284" i="1"/>
  <c r="E38" i="1"/>
  <c r="E40" i="1"/>
  <c r="E51" i="1"/>
  <c r="E53" i="1"/>
  <c r="E61" i="1"/>
  <c r="E71" i="1"/>
  <c r="E70" i="1" s="1"/>
  <c r="F38" i="1"/>
  <c r="F40" i="1"/>
  <c r="F51" i="1"/>
  <c r="F53" i="1"/>
  <c r="F65" i="1"/>
  <c r="F61" i="1"/>
  <c r="F71" i="1"/>
  <c r="F70" i="1" s="1"/>
  <c r="F126" i="1"/>
  <c r="F125" i="1" s="1"/>
  <c r="D11" i="1"/>
  <c r="D38" i="1"/>
  <c r="D40" i="1"/>
  <c r="D51" i="1"/>
  <c r="D53" i="1"/>
  <c r="D65" i="1"/>
  <c r="D61" i="1"/>
  <c r="D71" i="1"/>
  <c r="D70" i="1" s="1"/>
  <c r="F151" i="1"/>
  <c r="F154" i="1"/>
  <c r="F153" i="1" s="1"/>
  <c r="E151" i="1"/>
  <c r="E154" i="1"/>
  <c r="E153" i="1" s="1"/>
  <c r="F241" i="1" l="1"/>
  <c r="D241" i="1"/>
  <c r="E241" i="1"/>
  <c r="E281" i="1"/>
  <c r="D31" i="1"/>
  <c r="F281" i="1"/>
  <c r="F31" i="1"/>
  <c r="E31" i="1"/>
  <c r="E50" i="1"/>
  <c r="D50" i="1"/>
  <c r="F45" i="1"/>
  <c r="F42" i="1" s="1"/>
  <c r="D302" i="1"/>
  <c r="D281" i="1" s="1"/>
  <c r="D45" i="1"/>
  <c r="D42" i="1" s="1"/>
  <c r="E45" i="1"/>
  <c r="E42" i="1" s="1"/>
  <c r="D58" i="1"/>
  <c r="D57" i="1" s="1"/>
  <c r="F58" i="1"/>
  <c r="F57" i="1" s="1"/>
  <c r="D161" i="1"/>
  <c r="F50" i="1"/>
  <c r="E58" i="1"/>
  <c r="E57" i="1" s="1"/>
  <c r="F161" i="1"/>
  <c r="F313" i="1"/>
  <c r="D313" i="1"/>
  <c r="E313" i="1"/>
  <c r="E161" i="1"/>
  <c r="D149" i="1" l="1"/>
  <c r="D148" i="1" s="1"/>
  <c r="E149" i="1"/>
  <c r="E148" i="1" s="1"/>
  <c r="D10" i="1"/>
  <c r="E10" i="1"/>
  <c r="F10" i="1"/>
  <c r="F149" i="1"/>
  <c r="F148" i="1" s="1"/>
  <c r="F325" i="1" l="1"/>
  <c r="E325" i="1"/>
  <c r="D325" i="1"/>
</calcChain>
</file>

<file path=xl/sharedStrings.xml><?xml version="1.0" encoding="utf-8"?>
<sst xmlns="http://schemas.openxmlformats.org/spreadsheetml/2006/main" count="842" uniqueCount="564">
  <si>
    <t>Субвенции бюджетам на государственную регистрацию актов гражданского состояния</t>
  </si>
  <si>
    <t>Субвенции бюджетам муниципальных образований на ежемесячное денежное вознаграждение за классное руководство</t>
  </si>
  <si>
    <t>1 00 00000 00 0000 000</t>
  </si>
  <si>
    <t>1 01 00000 00 0000 000</t>
  </si>
  <si>
    <t>НАЛОГИ НА ПРИБЫЛЬ, ДОХОДЫ</t>
  </si>
  <si>
    <t>1 01 02000 01 0000 110</t>
  </si>
  <si>
    <t xml:space="preserve">Налог на доходы физических лиц </t>
  </si>
  <si>
    <t>1 01 02020 01 0000 110</t>
  </si>
  <si>
    <t>1 05 00000 00 0000 000</t>
  </si>
  <si>
    <t>НАЛОГИ НА СОВОКУПНЫЙ ДОХОД</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</si>
  <si>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</si>
  <si>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</si>
  <si>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</si>
  <si>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</si>
  <si>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</si>
  <si>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</si>
  <si>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</si>
  <si>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1 11 00000 00 0000 000</t>
  </si>
  <si>
    <t>1 11 05000 00 0000 120</t>
  </si>
  <si>
    <t>1 11 09000 00 0000 120</t>
  </si>
  <si>
    <t>1 11 09045 05 0000 120</t>
  </si>
  <si>
    <t>1 12 00000 00 0000 000</t>
  </si>
  <si>
    <t>1 12 01000 01 0000 120</t>
  </si>
  <si>
    <t>Плата за негативное воздействие на окружающую среду</t>
  </si>
  <si>
    <t>1 16 00000 00 0000 000</t>
  </si>
  <si>
    <t>1 17 00000 00 0000 000</t>
  </si>
  <si>
    <t>2 00 00000 00 0000 000</t>
  </si>
  <si>
    <t>БЕЗВОЗМЕЗДНЫЕ ПОСТУПЛЕНИЯ</t>
  </si>
  <si>
    <t>Иные межбюджетные трансферты</t>
  </si>
  <si>
    <t>1 08 07000 01 0000 110</t>
  </si>
  <si>
    <t>ДОХОДЫ ОТ ИСПОЛЬЗОВАНИЯ ИМУЩЕСТВА, НАХОДЯЩЕГОСЯ В ГОСУДАРСТВЕННОЙ И МУНИЦИПАЛЬНОЙ СОБСТВЕННОСТИ</t>
  </si>
  <si>
    <t>1 08 07150 01 0000 110</t>
  </si>
  <si>
    <t>НАЛОГОВЫЕ И НЕНАЛОГОВЫЕ ДОХОДЫ</t>
  </si>
  <si>
    <t xml:space="preserve"> </t>
  </si>
  <si>
    <t>Дотации бюджетам муниципальных районов на поддержку мер по обеспечению сбалансированности бюджетов</t>
  </si>
  <si>
    <t>ШТРАФЫ, САНКЦИИ, ВОЗМЕЩЕНИЕ УЩЕРБА</t>
  </si>
  <si>
    <t>ПРОЧИЕ НЕНАЛОГОВЫЕ ДОХОДЫ</t>
  </si>
  <si>
    <t>ПЛАТЕЖИ ПРИ ПОЛЬЗОВАНИИ ПРИРОДНЫМИ РЕСУРСАМИ</t>
  </si>
  <si>
    <t>2 02 00000 00 0000 000</t>
  </si>
  <si>
    <t>БЕЗВОЗМЕЗДНЫЕ ПОСТУПЛЕНИЯ ОТ ДРУГИХ БЮДЖЕТОВ БЮДЖЕТНОЙ СИСТЕМЫ РОССИЙСКОЙ ФЕДЕРАЦИИ</t>
  </si>
  <si>
    <t xml:space="preserve">­  субсидии на проведение противопожарных мероприятий в муниципальных образовательных учреждениях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</si>
  <si>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</si>
  <si>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</si>
  <si>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1 11 09040 00 0000 120</t>
  </si>
  <si>
    <t>Прочие неналоговые доходы</t>
  </si>
  <si>
    <t>Прочие субсидии</t>
  </si>
  <si>
    <t>Прочие субвенции</t>
  </si>
  <si>
    <t>в том числе:</t>
  </si>
  <si>
    <t>1 17 05000 00 0000 180</t>
  </si>
  <si>
    <t>Код бюджетной классификации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</si>
  <si>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</si>
  <si>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</si>
  <si>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</si>
  <si>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1 01 02010 01 0000 110</t>
  </si>
  <si>
    <t>1 01 02030 01 0000 110</t>
  </si>
  <si>
    <t>1 05 02020 02 0000 110</t>
  </si>
  <si>
    <t>Единый налог на вмененный доход для отдельных видов деятельности (за налоговые периоды, истекшие до 1 января 2011 года)</t>
  </si>
  <si>
    <t>1 05 03010 01 0000 110</t>
  </si>
  <si>
    <t>1 05 03000 01 0000 110</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</si>
  <si>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</si>
  <si>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</si>
  <si>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</si>
  <si>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</si>
  <si>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1 01 02040 01 0000 110</t>
  </si>
  <si>
    <t>­ первая часть дотации</t>
  </si>
  <si>
    <t>­ вторая часть дотации</t>
  </si>
  <si>
    <t>1 13 02000 00 0000 130</t>
  </si>
  <si>
    <t>Доходы от компенсации затрат государства</t>
  </si>
  <si>
    <t>1 13 02990 00 0000 130</t>
  </si>
  <si>
    <t xml:space="preserve">Прочие доходы от компенсации затрат государства </t>
  </si>
  <si>
    <t>ПРОЧИЕ БЕЗВОЗМЕЗДНЫЕ ПОСТУПЛЕНИЯ</t>
  </si>
  <si>
    <t>1 12 01010 01 0000 120</t>
  </si>
  <si>
    <t>1 12 01020 01 0000 120</t>
  </si>
  <si>
    <t>1 12 01040 01 0000 120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</si>
  <si>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</si>
  <si>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</si>
  <si>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</si>
  <si>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1 13 00000 00 0000 000</t>
  </si>
  <si>
    <t>­ третья часть дотации</t>
  </si>
  <si>
    <t>Доходы от сдачи в аренду имущества, составляющего государственную (муниципальную) казну (за исключением земельных участков)</t>
  </si>
  <si>
    <t>1 11 05070 00 0000 120</t>
  </si>
  <si>
    <t>1 08 03010 01 0000 110</t>
  </si>
  <si>
    <t xml:space="preserve">Государственная пошлина за выдачу разрешения на установку рекламной конструкции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</si>
  <si>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</si>
  <si>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Дотации на выравнивание бюджетной обеспеченности</t>
  </si>
  <si>
    <t>1 05 04000 02 0000 110</t>
  </si>
  <si>
    <t>Налог, взимаемый в связи с применением патентной системы налогообложения</t>
  </si>
  <si>
    <t>1 03 02230 01 0000 110</t>
  </si>
  <si>
    <t>000</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</si>
  <si>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</si>
  <si>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</si>
  <si>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</si>
  <si>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</si>
  <si>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Наименование дохода</t>
  </si>
  <si>
    <t>1 03 02240 01 0000 110</t>
  </si>
  <si>
    <t>1 03 02250 01 0000 110</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</si>
  <si>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</si>
  <si>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</si>
  <si>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</si>
  <si>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</si>
  <si>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</si>
  <si>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</si>
  <si>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субсидии бюджетам  на выравнивание обеспеченности муниципальных образований по реализации ими их отдельных расходных обязательств</t>
  </si>
  <si>
    <t>­ субсидии  бюджетам  на создание условий для предоставления транспортных услуг населению и организацию транспортного обслуживания населения в части организации проезда учащихся и (или) студентов, обучающихся по очной форме обучения в образовательных организациях, расположенных на территории Тверской области, на пригородных и (или) городских маршрутах наземного пассажирского транспорта общего поль-зования (кроме железнодорожного, водного транспорта и такси, включая маршрутные)</t>
  </si>
  <si>
    <t>­ субсидии бюджетам на обеспечение условий предоставления муниципальных услуг на территории муниципальных образований</t>
  </si>
  <si>
    <t>­ субсидии бюджетам  на проведение капитального и текущего ремонта в зданиях и (или) помещениях, находящихся в муниципальной собственности,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t>
  </si>
  <si>
    <t>­ субсидии бюджетам  на проведение капитального ремонта зданий и помещений, находящихся в муниципальной собственности и используемых для размещения учреждений здравоохранения</t>
  </si>
  <si>
    <t>­ субсидии бюджетам  на приобретение и установку универсальных спортивных площадок, хоккейных кортов, укладку искусственных покрытий на ранее установленные хоккейные корты</t>
  </si>
  <si>
    <t>­ субсидии  бюджетам  на проведение капитального ремонта зданий и помещений, находящихся в муниципальной собственности и используемых для размещения учреждений здравоохранения</t>
  </si>
  <si>
    <t>­ субсидии бюджетам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t>
  </si>
  <si>
    <t>­ субсидии бюджетам  на создание благоприятных условий для развития малоэтажного (индивидуального) жилищного строительства</t>
  </si>
  <si>
    <t>­  субсидии бюджетам  на организацию обеспечения учащихся начальных классов муниципальных общеобразовательных организаций горячим питанием</t>
  </si>
  <si>
    <t xml:space="preserve"> - субсидии бюджетам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t>
  </si>
  <si>
    <t>­ субсидии бюджетам на софинансирование расходных обязательств на решение вопросов местного значения в социальной сфере</t>
  </si>
  <si>
    <t>­ прочие межбюджетные трансферты, передаваемые бюджетам на реализацию программ по поддержке местных инициатив</t>
  </si>
  <si>
    <t>плановый период</t>
  </si>
  <si>
    <t>­  субсидии бюджетам на поддержку редакций районных и городских газет</t>
  </si>
  <si>
    <t>­ субсидии бюджетам  на реализацию ДЦП «Развитие малого и среднего предпринимательства Тверской области на 2009-2013 годы». Поддержка развития малого и среднего предпринимательства, в том числе поддержка муниципальных программ развития малого и среднего предпринимательства Тверской области</t>
  </si>
  <si>
    <t>­ 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</si>
  <si>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Субвенции бюджетам бюджетной системы Российской Федерации</t>
  </si>
  <si>
    <t>Дотации бюджетам бюджетной системы Российской Федерации</t>
  </si>
  <si>
    <t>­ субвенции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</si>
  <si>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 xml:space="preserve"> ­ субвенции бюджетам на осуществление отдельных государственных полномочий Тверской области в сфере осуществления дорожной деятельности</t>
  </si>
  <si>
    <t xml:space="preserve">­ 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</si>
  <si>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</si>
  <si>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субсидии  бюджетам на организацию обеспечения учащихся начальных классов муниципальных общеобразовательных организаций горячим питанием</t>
  </si>
  <si>
    <t>­ субсидии бюджетам на организацию отдыха детей в каникулярное время</t>
  </si>
  <si>
    <t>­ субсидии бюджетам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</si>
  <si>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 субсидии бюджетам на капитальный ремонт и ремонт автомобильных дорог общего пользования местного значения</t>
  </si>
  <si>
    <t>­ 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</si>
  <si>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</si>
  <si>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средства бюджетам на реализацию программ по поддержке  местных инициатив в Тверской области</t>
  </si>
  <si>
    <t>­ субсидии бюджетам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</si>
  <si>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 субсидии бюджетам на организацию транспортного обслуживания населения на муниципальных маршрутах регулярных перевозок по регулируемым тарифам</t>
  </si>
  <si>
    <t>­ субсидии бюджетам  на проведение капитального ремонта объектов теплоэнергетических комплексов муниципальных образований Тверской области</t>
  </si>
  <si>
    <t>­ субвенции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</si>
  <si>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субсидии бюджетам на укрепление материально-технической базы муниципальных спортивных школ</t>
  </si>
  <si>
    <t>­  субсидии бюджетам на повышение заработной платы педагогическим работникам  муниципальных организаций дополнительного образования</t>
  </si>
  <si>
    <t>­  субсидии бюджетам на повышение заработной платы работникам  муниципальных учреждений культуры Тверской области</t>
  </si>
  <si>
    <t>Субсидия бюджетам на поддержку отрасли культуры</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</si>
  <si>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</si>
  <si>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</si>
  <si>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ИМУЩЕСТВО</t>
  </si>
  <si>
    <t>1 06 00000 00 0000 000</t>
  </si>
  <si>
    <t>1 06 01000 00 0000 110</t>
  </si>
  <si>
    <t>Налог на имущество физических лиц</t>
  </si>
  <si>
    <t>1 06 06000 00 0000 110</t>
  </si>
  <si>
    <t>Земельный налог</t>
  </si>
  <si>
    <t>1 06 06030 00 0000 110</t>
  </si>
  <si>
    <t>Земельный налог с организаций</t>
  </si>
  <si>
    <t>1 06 06040 00 0000 110</t>
  </si>
  <si>
    <t>Земельный налог с физических лиц</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</si>
  <si>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</si>
  <si>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</si>
  <si>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размещение отходов производства</t>
  </si>
  <si>
    <t>1 12 01041 01 0000 120</t>
  </si>
  <si>
    <t>1 13 02994 04 0000 130</t>
  </si>
  <si>
    <t>Прочие доходы от компенсации затрат бюджетов городских округов</t>
  </si>
  <si>
    <t>ДОХОДЫ ОТ ОКАЗАНИЯ ПЛАТНЫХ УСЛУГ И КОМПЕНСАЦИИ ЗАТРАТ ГОСУДАРСТВА</t>
  </si>
  <si>
    <t>Прочие неналоговые доходы бюджетов городских округов</t>
  </si>
  <si>
    <t>2 02 15001 00 0000 150</t>
  </si>
  <si>
    <t>Дотации бюджетам городских округов на выравнивание бюджетной обеспеченности</t>
  </si>
  <si>
    <t>2 02 15001 04 0000 150</t>
  </si>
  <si>
    <t>2 02 10000 00 0000 150</t>
  </si>
  <si>
    <t>2 02 15002 00 0000 150</t>
  </si>
  <si>
    <t>Дотации бюджетам городских округов на поддержку мер по обеспечению сбалансированности бюджетов</t>
  </si>
  <si>
    <t>2 02 15002 04 0000 150</t>
  </si>
  <si>
    <t>Субсидии бюджетам бюджетной системы Российской Федерации (межбюджетные субсидии)</t>
  </si>
  <si>
    <t>2 02 20000 00 0000 150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</si>
  <si>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</si>
  <si>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2 02 20041 00 0000 150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</si>
  <si>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</si>
  <si>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2 02 20041 04 0000 150
</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</si>
  <si>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</si>
  <si>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2 02 20079 00 0000 150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</si>
  <si>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</si>
  <si>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2 02 20079 04 0000 150</t>
  </si>
  <si>
    <t>2 02 20216 00 0000 150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</si>
  <si>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</si>
  <si>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2 02 20216 04 0000 150</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</si>
  <si>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</si>
  <si>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2 02 20298 00 0000 150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</si>
  <si>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</si>
  <si>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</si>
  <si>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</si>
  <si>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2 02 20299 00 0000 150</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</si>
  <si>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</si>
  <si>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</si>
  <si>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капитальному ремонту многоквартирных домов за счет средств бюджетов</t>
  </si>
  <si>
    <t>2 02 20301 00 0000 150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</si>
  <si>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</si>
  <si>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2 02 20301 04 0000 150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</si>
  <si>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</si>
  <si>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</si>
  <si>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</si>
  <si>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2 02 20302 04 0000 150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</si>
  <si>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</si>
  <si>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2 02 25097 00 0000 150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</si>
  <si>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</si>
  <si>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</si>
  <si>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</si>
  <si>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2 02 25466 00 0000 150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</si>
  <si>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</si>
  <si>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</si>
  <si>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</si>
  <si>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</si>
  <si>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</si>
  <si>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</si>
  <si>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Субсидии бюджетам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</si>
  <si>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2 02 25495 00 0000 150</t>
  </si>
  <si>
    <t>2 02 25495 04 0000 150</t>
  </si>
  <si>
    <t>Субсидии бюджетам городских округов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</si>
  <si>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</si>
  <si>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2 02 25497 00 0000 150</t>
  </si>
  <si>
    <t>Субсидии бюджетам городских округов на реализацию мероприятий по обеспечению жильем молодых семей</t>
  </si>
  <si>
    <t>2 02 25497 04 0000 150</t>
  </si>
  <si>
    <t>Субсидии бюджетам на поддержку региональных проектов в области обращения с отходами и ликвидации накопленного экологического ущерба</t>
  </si>
  <si>
    <t>2 02 25507 00 0000 150</t>
  </si>
  <si>
    <t>Субсидии бюджетам городских округов на поддержку региональных проектов в области обращения с отходами и ликвидации накопленного экологического ущерба</t>
  </si>
  <si>
    <t>2 02 25507 04 0000 150</t>
  </si>
  <si>
    <t>2 02 25519 00 0000 150</t>
  </si>
  <si>
    <t>Субсидия бюджетам городских округов на поддержку отрасли культуры</t>
  </si>
  <si>
    <t>2 02 25519 04 0000 150</t>
  </si>
  <si>
    <t>Субсидии бюджетам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</si>
  <si>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2 02 25536 00 0000 150</t>
  </si>
  <si>
    <t>Субсидии бюджетам городских округов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</si>
  <si>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2 02 25536 04 0000 150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</si>
  <si>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</si>
  <si>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</si>
  <si>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</si>
  <si>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2 02 25555 04 0000 150</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</si>
  <si>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</si>
  <si>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2 02 25558 00 0000 150</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</si>
  <si>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</si>
  <si>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2 02 25558 04 0000 150</t>
  </si>
  <si>
    <t>Субсидии бюджетам на поддержку обустройства мест массового отдыха населения (городских парков)</t>
  </si>
  <si>
    <t>2 02 25560 00 0000 150</t>
  </si>
  <si>
    <t>Субсидии бюджетам городских округов на поддержку обустройства мест массового отдыха населения (городских парков)</t>
  </si>
  <si>
    <t>2 02 25560 04 0000 150</t>
  </si>
  <si>
    <t>Субсидии бюджетам на мероприятия в области обращения с отходами</t>
  </si>
  <si>
    <t>2 02 25566 00 0000 150</t>
  </si>
  <si>
    <t>Субсидии бюджетам городских округов на мероприятия в области обращения с отходами</t>
  </si>
  <si>
    <t>2 02 25566 04 0000 150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</si>
  <si>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</si>
  <si>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2 02 27014 00 0000 150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</si>
  <si>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</si>
  <si>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2 02 27014 04 0000 150</t>
  </si>
  <si>
    <t>Субсидии бюджетам на софинансирование капитальных вложений в объекты муниципальной собственности</t>
  </si>
  <si>
    <t>2 02 27112 00 0000 150</t>
  </si>
  <si>
    <t>Субсидии бюджетам городских округов на софинансирование капитальных вложений в объекты муниципальной собственности</t>
  </si>
  <si>
    <t>2 02 27112 04 0000 150</t>
  </si>
  <si>
    <t>Субсидии бюджетам на финансовое обеспечение отдельных полномочий</t>
  </si>
  <si>
    <t>2 02 29998 00 0000 150</t>
  </si>
  <si>
    <t>Субсидии бюджетам городских округов на финансовое обеспечение отдельных полномочий</t>
  </si>
  <si>
    <t>2 02 29998 04 0000 150</t>
  </si>
  <si>
    <t>2 02 29999 00 0000 150</t>
  </si>
  <si>
    <t>Прочие субсидии бюджетам городских округов</t>
  </si>
  <si>
    <t>2 02 29999 04 0000 150</t>
  </si>
  <si>
    <t>2 02 30000 00 0000 150</t>
  </si>
  <si>
    <t>2 02 30021 00 0000 150</t>
  </si>
  <si>
    <t>Субвенции бюджетам городских округов на ежемесячное денежное вознаграждение за классное руководство</t>
  </si>
  <si>
    <t>2 02 30021 04 0000 150</t>
  </si>
  <si>
    <t>2 02 30029 00 0000 150</t>
  </si>
  <si>
    <t>Субвенции бюджетам на осуществление первичного воинского учета на территориях, где отсутствуют военные комиссариаты</t>
  </si>
  <si>
    <t>2 02 35118 00 0000 150</t>
  </si>
  <si>
    <t>Субвенции бюджетам городских округов на осуществление первичного воинского учета на территориях, где отсутствуют военные комиссариаты</t>
  </si>
  <si>
    <t>2 02 35118 04 0000 150</t>
  </si>
  <si>
    <t>2 02 35120 00 0000 150</t>
  </si>
  <si>
    <t>2 02 35930 00 0000 150</t>
  </si>
  <si>
    <t>Единая субвенция местным бюджетам</t>
  </si>
  <si>
    <t>2 02 39998 00 0000 150</t>
  </si>
  <si>
    <t>Единая субвенция бюджетам городских округов</t>
  </si>
  <si>
    <t>2 02 39998 04 0000 150</t>
  </si>
  <si>
    <t>2 02 39999 00 0000 150</t>
  </si>
  <si>
    <t>2 02 40000 00 0000 150</t>
  </si>
  <si>
    <t>Межбюджетные трансферты, передаваемые бюджетам городских округов на финансовое обеспечение дорожной деятельности</t>
  </si>
  <si>
    <t>2 02 45390 04 0000 150</t>
  </si>
  <si>
    <t>Межбюджетные трансферты, передаваемые бюджетам на финансовое обеспечение дорожной деятельности</t>
  </si>
  <si>
    <t>2 02 45390 00 0000 150</t>
  </si>
  <si>
    <t>Прочие межбюджетные трансферты, передаваемые бюджетам</t>
  </si>
  <si>
    <t>2 02 49999 00 0000 150</t>
  </si>
  <si>
    <t>Прочие межбюджетные трансферты, передаваемые бюджетам городских округов</t>
  </si>
  <si>
    <t>2 02 49999 04 0000 150</t>
  </si>
  <si>
    <t>2 07 00000 00 0000 000</t>
  </si>
  <si>
    <t>Прочие безвозмездные поступления в бюджеты городских округов</t>
  </si>
  <si>
    <t>2 07 04000 04 0000 150</t>
  </si>
  <si>
    <t>2 07 04050 04 0000 150</t>
  </si>
  <si>
    <t>Субсидии бюджетам на реализацию мероприятий государственной программы Российской Федерации "Доступная среда" на 2011 - 2020 годы</t>
  </si>
  <si>
    <t>2 02 25027 00 0000 150</t>
  </si>
  <si>
    <t>2 02 25027 04 0000 150</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</si>
  <si>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</si>
  <si>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субвенции бюджетам  на осуществление государственных полномочий по созданию и организации деятельности комиссий по делам несовершеннолетних и защите их прав</t>
  </si>
  <si>
    <t>­ субвенции бюджетам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</si>
  <si>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 субвенции бюджетам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</si>
  <si>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 субвенции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</si>
  <si>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1 17 05040 04 0000 180</t>
  </si>
  <si>
    <t>Итого доходы бюджета</t>
  </si>
  <si>
    <t>2 02 20077 00 0000 150</t>
  </si>
  <si>
    <t>2 02 20077 04 0000 150</t>
  </si>
  <si>
    <t>Субсидии бюджетам на софинансирование капитальных вложений в объекты государственной (муниципальной) собственности</t>
  </si>
  <si>
    <t>Сумма,  руб.</t>
  </si>
  <si>
    <t>1 11 05030 00 0000 120</t>
  </si>
  <si>
    <t>Доходы от сдачи в аренду имущества, находящегося в оперативном управлении органов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</si>
  <si>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1 13 02060 00 0000 130</t>
  </si>
  <si>
    <t>Доходы, поступающие в порядке возмещения расходов, понесенных в связи с эксплуатацией имущества</t>
  </si>
  <si>
    <t>1 16 01053 01 0000 140</t>
  </si>
  <si>
    <t>1 16 01063 01 0000 140</t>
  </si>
  <si>
    <t>1 16 01073 01 0000 140</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</si>
  <si>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</si>
  <si>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&lt;1&gt;, &lt;2&gt;</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</si>
  <si>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</si>
  <si>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&lt;1&gt;, &lt;2&gt;</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</si>
  <si>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</si>
  <si>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&lt;1&gt;, &lt;2&gt;</t>
  </si>
  <si>
    <t>000 2 02 20000 00 0000 150</t>
  </si>
  <si>
    <t>000 2 02 20216 00 0000 150</t>
  </si>
  <si>
    <t>- субсидии бюджетам на капитальный  ремонт и ремонт улично-дорожной сети муниципальных образований Тверской области</t>
  </si>
  <si>
    <t>- 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t>
  </si>
  <si>
    <t>000 2 02 29999 00 0000 150</t>
  </si>
  <si>
    <t>- субсидии бюджетам на поддержку редакций районных и городских газет</t>
  </si>
  <si>
    <t>- субсидии бюджетам на организацию транспортного обслуживания населения на муниципальных маршрутах регулярных перевозок по регулируемых тарифам</t>
  </si>
  <si>
    <t>- субсидии бюджетам на организацию отдыха детей в каникулярное время</t>
  </si>
  <si>
    <t>- субсидии бюджетам на создание условий для предоставл. транспортных услуг насел. и организацию трансп. обслуж. населения в границах мун.образования в части обеспечения подвоза учащихся, проживающих в сельской местности, к месту обучения и обратно</t>
  </si>
  <si>
    <t>- субсидии бюджетам на организацию участия детей и подростков в социально - значимых региональных поектах</t>
  </si>
  <si>
    <t>- субсидии бюджетам на повышение заработной платы педагогическим работникам муниципальных организаций дополнительного образования</t>
  </si>
  <si>
    <t>- субсидии бюджетам на повышение заработной платы работникам муниципальных учреждений культуры Тверской области</t>
  </si>
  <si>
    <t>1 03 02261 01 0000 110</t>
  </si>
  <si>
    <t>1 03 02251 01 0000 110</t>
  </si>
  <si>
    <t>1 03 02241 01 0000 110</t>
  </si>
  <si>
    <t>1 03 02231 01 0000 110</t>
  </si>
  <si>
    <t>1 16 11050 01 0000 140</t>
  </si>
  <si>
    <t>1 06 01020 14 0000 110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</si>
  <si>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округов</t>
  </si>
  <si>
    <t>1 06 06032 14 0000 110</t>
  </si>
  <si>
    <t>Земельный налог с организаций, обладающих земельным участком, расположенным в  границах муниципальных округов</t>
  </si>
  <si>
    <t>1 06 06042 14 0000 110</t>
  </si>
  <si>
    <t>Земельный налог с физических лиц, обладающих земельным участком, расположенным в границах муниципальных округов</t>
  </si>
  <si>
    <t>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</si>
  <si>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</si>
  <si>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</si>
  <si>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</si>
  <si>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1 11 05034 14 0000 120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</si>
  <si>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</si>
  <si>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1 11 05074 14 0000 120</t>
  </si>
  <si>
    <t>Доходы от сдачи в аренду имущества, составляющего казну муниципальных округов (за исключением земельных участков)</t>
  </si>
  <si>
    <t>1 11 07014 14 0000 120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</si>
  <si>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</si>
  <si>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1 11 09044 14 0000 120</t>
  </si>
  <si>
    <t>Прочие поступления от использования имущества, находящегося в собственности муниципальных окгугов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</si>
  <si>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1 13 02064 14 0000 130</t>
  </si>
  <si>
    <t>Доходы, поступающие в порядке возмещения расходов, понесенных в связи с эксплуатацией имущества муниципальных округов</t>
  </si>
  <si>
    <t>2 02 15001 14 0000 150</t>
  </si>
  <si>
    <t>000 2 02 20216 14 0000 150</t>
  </si>
  <si>
    <t>000 2 02 20216 14 2224 150</t>
  </si>
  <si>
    <t>000 2 02 20216 14 2227 150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</si>
  <si>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</si>
  <si>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000 2 02 29999 14 0000 150</t>
  </si>
  <si>
    <t>Прочие субсидии бюджетам муниципальных округов</t>
  </si>
  <si>
    <t>000 2 02 29999 14 2049 150</t>
  </si>
  <si>
    <t>000 2 02 29999 14 2064 150</t>
  </si>
  <si>
    <t>000 2 02 29999 14 2093 150</t>
  </si>
  <si>
    <t>000 2 02 29999 14 2203 150</t>
  </si>
  <si>
    <t>000 2 02 29999 14 2207 150</t>
  </si>
  <si>
    <t>000 2 02 29999 14 2208 150</t>
  </si>
  <si>
    <t>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</si>
  <si>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</si>
  <si>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2 02 35118 14 0000 150</t>
  </si>
  <si>
    <t>Субвенции бюджетам муниципальных округов на осуществление первичного воинского учета на территориях, где отсутствуют военные комиссариаты</t>
  </si>
  <si>
    <t>2 02 35120 14 0000 150</t>
  </si>
  <si>
    <t>2 02 35930 14 0000 150</t>
  </si>
  <si>
    <t>Субвенции бюджетам муниципальных округов на государственную регистрацию актов гражданского состояния</t>
  </si>
  <si>
    <t>2 02 39999 14 0000 150</t>
  </si>
  <si>
    <t>Прочие субвенции бюджетам муниципальных округов</t>
  </si>
  <si>
    <t>000 2 02 39999 14 2016 150</t>
  </si>
  <si>
    <t>000 2 02 39999 14 2153 150</t>
  </si>
  <si>
    <t>000 2 02 39999 14 2114 150</t>
  </si>
  <si>
    <t>000 2 02 39999 14 2070 150</t>
  </si>
  <si>
    <t>000 2 02 39999 14 2217 150</t>
  </si>
  <si>
    <t>000 2 02 39999 14 2174 150</t>
  </si>
  <si>
    <t>000 2 02 29999 14 2071 150</t>
  </si>
  <si>
    <t>1 01 02080 01 0000 110</t>
  </si>
  <si>
    <t>1 05 04060 02 0000 110</t>
  </si>
  <si>
    <r>
      <t>Налог, взимаемый в связи с применением патентной системы налогообложения, зачисляемый в бюджеты муниципальных</t>
    </r>
    <r>
      <rPr>
        <sz val="12"/>
        <color rgb="FFFF0000"/>
        <rFont val="Times New Roman"/>
        <family val="1"/>
        <charset val="204"/>
      </rPr>
      <t xml:space="preserve"> </t>
    </r>
    <r>
      <rPr>
        <sz val="12"/>
        <rFont val="Times New Roman"/>
        <family val="1"/>
        <charset val="204"/>
      </rPr>
      <t>округов</t>
    </r>
  </si>
  <si>
    <t>1 17 00000 00 0000 180</t>
  </si>
  <si>
    <t>Субсидии бюжетам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</si>
  <si>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</si>
  <si>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2 02 25304 14 0000 150</t>
  </si>
  <si>
    <t>2 02 25304 00 0000 150</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</si>
  <si>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</si>
  <si>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2 02 35082 14 0000 150</t>
  </si>
  <si>
    <t>2 02 35082 00 0000 150</t>
  </si>
  <si>
    <t>000 2 02 39999 14 2015 150</t>
  </si>
  <si>
    <t>Налог на доходы физических лиц в виде фиксированных авнсовых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 Федерации</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</si>
  <si>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</si>
  <si>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</si>
  <si>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</si>
  <si>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</si>
  <si>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</si>
  <si>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</si>
  <si>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качастве объекта налогообложения доходы, уменьшенные на величину расходов</t>
  </si>
  <si>
    <t>1 05 01021 01 0000 110</t>
  </si>
  <si>
    <t>Налог, взимаемый с налогоплательщиков, выбравших в качастве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</si>
  <si>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000 2 02 20216 14 2125 150</t>
  </si>
  <si>
    <t>2 02 35303 00 0000 150</t>
  </si>
  <si>
    <t>2 02 35303 14 0000 150</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</si>
  <si>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</si>
  <si>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2024 год</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</si>
  <si>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</si>
  <si>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</si>
  <si>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</si>
  <si>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</si>
  <si>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</si>
  <si>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</si>
  <si>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</si>
  <si>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</si>
  <si>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</si>
  <si>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</si>
  <si>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</si>
  <si>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</si>
  <si>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</si>
  <si>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ПРОДАЖИ МАТЕРИАЛЬНЫХ И НЕМАТЕРИАЛЬНЫХ АКТИВОВ</t>
  </si>
  <si>
    <t>1 14 00000 00 0000 000</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</si>
  <si>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</si>
  <si>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1 14 13040 14 0000 410</t>
  </si>
  <si>
    <t>Доходы от приватизации имущества, находящегося в государственной и муниципальной собственности</t>
  </si>
  <si>
    <t>1 14 13000 00 0000 410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</si>
  <si>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</si>
  <si>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</si>
  <si>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</si>
  <si>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границпах муниципальных округов</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</si>
  <si>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</si>
  <si>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1 14 06310 00 0000 430</t>
  </si>
  <si>
    <t>1 14 06312 14 0000 430</t>
  </si>
  <si>
    <t>1 14 06300 00 0000 430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</si>
  <si>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участков,находящихся в государственной или муниципальной собственности </t>
  </si>
  <si>
    <t>1 14 06000 00 0000 430</t>
  </si>
  <si>
    <t>1 14 06010 00 0000 430</t>
  </si>
  <si>
    <t>1 14 06012 14 0000 430</t>
  </si>
  <si>
    <t>Дотации бюджетам муниципальных округов на выравнивание бюджетной обеспеченности из бюджета суъетка Российской Федерации</t>
  </si>
  <si>
    <t xml:space="preserve">Субсидии бюджетам бюджетной системы Российской Федерации (межбюджетные субсидии)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</si>
  <si>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</si>
  <si>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</si>
  <si>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</si>
  <si>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</si>
  <si>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2025 год</t>
  </si>
  <si>
    <t>1 08 03010 01 1050 110</t>
  </si>
  <si>
    <t>1 08 03010 01 1060 110</t>
  </si>
  <si>
    <t>1 17 15020 14 0000 150</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</si>
  <si>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</si>
  <si>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</si>
  <si>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Инициативные платежи, зачисляемые в бюджеты муниципальных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</si>
  <si>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</si>
  <si>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</si>
  <si>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2 02 25599 00 0000 150</t>
  </si>
  <si>
    <t>Субсидии бюджетам на подготовку проектов межевания земельных участков и на проведение кадастровых работ</t>
  </si>
  <si>
    <t>Субсидии бюджетам муниципальных округов на подготовку проектов межевания земельных участков и на проведение кадастровых работ</t>
  </si>
  <si>
    <t>2 02 25599 14 0000 150</t>
  </si>
  <si>
    <t>1 16 01000 00 0000 140</t>
  </si>
  <si>
    <t>1 16 01050 01 0000 140</t>
  </si>
  <si>
    <t>1 16 01070 01 0000 140</t>
  </si>
  <si>
    <t>1 16 01060 01 0000 140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</si>
  <si>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</si>
  <si>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</si>
  <si>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</si>
  <si>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</si>
  <si>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</si>
  <si>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1 16 01140 01 0000 140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</si>
  <si>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</si>
  <si>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</si>
  <si>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</si>
  <si>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</si>
  <si>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</si>
  <si>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</si>
  <si>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</si>
  <si>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1 16 01200 01 0000 140</t>
  </si>
  <si>
    <t>Платежи, уплачиваемые в целях возмещения вреда</t>
  </si>
  <si>
    <t>1 16 11000 01 0000 140</t>
  </si>
  <si>
    <t xml:space="preserve">000 </t>
  </si>
  <si>
    <t>1 17 15000 00 0000 150</t>
  </si>
  <si>
    <t>Инициативные платежи</t>
  </si>
  <si>
    <t>2 02 35179 14 0000 150</t>
  </si>
  <si>
    <t>2 02 35179 00 0000 150</t>
  </si>
  <si>
    <t>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</si>
  <si>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</si>
  <si>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Прогнозируемые доходы местного бюджета  по группам, подгруппам, статьям, подстатьям и элементам доходов классификации доходов бюджетов Российской Федерации на 2024 год и плановый период 2025 и 2026 годов</t>
  </si>
  <si>
    <t>2026 год</t>
  </si>
  <si>
    <t>1 01 02130 01 0000 110</t>
  </si>
  <si>
    <t>1 01 02140 01 0000 110</t>
  </si>
  <si>
    <t>Налог на доходы физических лиц в отношении доходов от долевого участия в организации, полученных в виде дивидетдов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</si>
  <si>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дивидетдов (в части суммы налога, превышающей 650 000 рублей)</t>
  </si>
  <si>
    <t>1 17 15020 14 9034 150</t>
  </si>
  <si>
    <t>1 17 15020 14 9035 150</t>
  </si>
  <si>
    <t>- 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</si>
  <si>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1 17 15020 14 9036 150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</si>
  <si>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Капитальный ремонт лестницы, оконных блоков и сантехнических узлов в здании МУК "Весьегонский центральный дом культуры" по адресу: 171720, Тверская область, г.Весьегонск, ул. Карла Маркса, дом 143)</t>
  </si>
  <si>
    <t>1 17 15020 14 9032 150</t>
  </si>
  <si>
    <t>1 17 15020 14 9030 150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</si>
  <si>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Ремонт ограждения кладбища в г.Весьегонск Весьегонского муниципального округа)</t>
  </si>
  <si>
    <t>1 17 15020 14 9029 150</t>
  </si>
  <si>
    <t>1 17 15020 14 9031 150</t>
  </si>
  <si>
    <t>0000</t>
  </si>
  <si>
    <t>1 17 15020 14 9033 150</t>
  </si>
  <si>
    <t>1 17 15020 14 9037 150</t>
  </si>
  <si>
    <t>1 17 15020 14 9038 150</t>
  </si>
  <si>
    <t>1 17 15020 14 9039 150</t>
  </si>
  <si>
    <t>1 17 15020 14 9040 150</t>
  </si>
  <si>
    <t>1 17 15020 14 9041 150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</si>
  <si>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Текущий ремонт помещений МБУ ДО "Весьегонская ДШИ")</t>
  </si>
  <si>
    <t>1 17 15020 14 9042 150</t>
  </si>
  <si>
    <t>1 17 15020 14 9044 150</t>
  </si>
  <si>
    <t>1 17 15020 14 9047 150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</si>
  <si>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Капитальный ремонт фасадов и внутренних дверных заполнений здания Муниципального учреждения культуры "Весьегонская централизованная библиотечная система" по адресу: Тверская обл., г.Весьегонск, ул. Карла Маркса, д.95)</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</si>
  <si>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</si>
  <si>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</si>
  <si>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колодцев на территории Весьегонского муниципального округа Тверской области)</t>
  </si>
  <si>
    <t>- субсидии бюджетам на поддержку обустройства мест массового отдыха населения (городских парков)</t>
  </si>
  <si>
    <t>2 02 29999 14 2253 150</t>
  </si>
  <si>
    <t>Субсидии бюджетам на реализацию программ формирования современной городской среды</t>
  </si>
  <si>
    <t>2 02 25555 14 0000 150</t>
  </si>
  <si>
    <t>Субсидии бюджетам муниципальных округов на реализацию программ формирования современной городской среды</t>
  </si>
  <si>
    <t xml:space="preserve">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МУК ВЦДК по адресу: г.Весьегонск, ул. Карла Маркса, д.143) </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</si>
  <si>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Приобретение оборудования для МБУ ДО "Дом детского творчества" Весьегонского муниципального округа)</t>
  </si>
  <si>
    <t xml:space="preserve">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малой спортивной площадки ГТО по адресу: Тверская обл., г.Весьегонск, ул.Александровская, д.84) </t>
  </si>
  <si>
    <t>2 02 29999 14 9029 150</t>
  </si>
  <si>
    <t>2 02 29999 14 9030 150</t>
  </si>
  <si>
    <t>2 02 29999 14 9031 150</t>
  </si>
  <si>
    <t>2 02 29999 14 9032 150</t>
  </si>
  <si>
    <t>2 02 29999 14 9033 150</t>
  </si>
  <si>
    <t>2 02 29999 14 9034 150</t>
  </si>
  <si>
    <t>2 02 29999 14 9036 150</t>
  </si>
  <si>
    <t>2 02 29999 14 9035 150</t>
  </si>
  <si>
    <t>2 02 29999 14 9037 150</t>
  </si>
  <si>
    <t>2 02 29999 14 9038 150</t>
  </si>
  <si>
    <t>2 02 29999 14 9039 150</t>
  </si>
  <si>
    <t>2 02 29999 14 9040 150</t>
  </si>
  <si>
    <t>2 02 29999 14 9041 150</t>
  </si>
  <si>
    <t>2 02 29999 14 9042 150</t>
  </si>
  <si>
    <t>2 02 29999 14 9044 150</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</si>
  <si>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Капитальный ремонт фасадов и внутренних дверных заполнений здания Муниципального учреждения культуры "Весьегонская централизованная библиотечная система" по адресу: Тверская обл., г.Весьегонск, ул. Карла Маркса, д.95)</t>
  </si>
  <si>
    <t xml:space="preserve">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МУК «ВЦДК» по адресу: г.Весьегонск, ул. Карла Маркса, д.143) </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</si>
  <si>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Капитальный ремонт лестницы, оконных блоков и сантехнических узлов в здании МУК "Весьегонский центральный дом культуры" по адресу: 171720, Тверская область, г.Весьегонск, ул. Карла Маркса, дом 143)</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</si>
  <si>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Текущий ремонт помещений МБУ ДО "Весьегонская ДШИ")</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</si>
  <si>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Чамеровская СОШ по адресу: 171712, Тверская область, Весьегонский муниципальный округ, с.Чамерово, д.127)</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</si>
  <si>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МБУДО ВСШ (ремонт ограждения спортивной площадки) по адресу: Тверская область, г.Весьегонск, парк Спасский, д.1)</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</si>
  <si>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Приобретение оборудования для МБУ ДО "Дом детского творчества" Весьегонского муниципального округа)</t>
  </si>
  <si>
    <t>2 02 29999 14 9047 150</t>
  </si>
  <si>
    <t xml:space="preserve">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малой спортивной площадки ГТО по адресу: Тверская обл., г.Весьегонск, ул.Александровская, д.84) </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</si>
  <si>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колодцев на территории Весьегонского муниципального округа Тверской области)</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</si>
  <si>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Ремонт ограждения кладбища в г.Весьегонск Весьегонского муниципального округа)</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</si>
  <si>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Приобретение трактора Беларус МТЗ 82.1- 23/12-23/32 (или эквивалента) для нужд Весьегонского муниципального округа)</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</si>
  <si>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Приобретение навесного оборудования - измельчитель пней резцовый для нужд Весьегонского муниципального округа)</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</si>
  <si>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Приобретение трактора Беларус МТЗ 82.1-23/12-23/32 (или эквивалент) для нужд Весьегонского муниципального округа)</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</si>
  <si>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Приобретение навесного оборудования - измельчитель пней резцовый для нужд Весьегонского муниципального округа)</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</si>
  <si>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МБУДО ВСШ (ремонт ограждения спортивной площадки) по адресу: Тверская область, г.Весьегонск, парк Спасский, д.1)</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</si>
  <si>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ограждения кладбища в с.Чернецкое Весьегонского муниципального округа)</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</si>
  <si>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"Весьегонская СОШ" по адресу: Тверская область, г.Весьегонск, ул. Южная, д.24-а)</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</si>
  <si>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"Чамеровская СОШ" по адресу: 171712 Тверская область, Весьегонский муниципальный округ, с.Чамерово, д.127)</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</si>
  <si>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"Кесемская СОШ" по адресу: 171701 Тверская область, Весьегонский м. о., с.Кесьма, ул.Пушкинская, д.38а)</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</si>
  <si>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"Большеовсяниковская ООШ" по адресу: 171733, Тверская обл, Весьегонский муниципальный округ, деревня Большое Овсяниково, ул.Школьная, д.12)</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</si>
  <si>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ограждения кладбища в с.Чернецкое Весьегонского муниципального округа)</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</si>
  <si>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"Весьегонская СОШ"  по адресу: Тверская область, г.Весьегонск, ул.Южная, д. 24-а)</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</si>
  <si>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"Кесемская СОШ" по адресу: 171701, Тверская область, Весьегонский м.о., с.Кесьма, ул.Пушкинская, д.38а)</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</si>
  <si>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"Большеовсяниковская ООШ" по адресу: 171733, Тверская обл., Весьегонский муниципальный округ, деревня Большое Овсяниково, ул.Школьная, д.12)</t>
  </si>
  <si>
    <t>Приложение № 2 к решению Думы Весьегонского муниципального округа от  04.03.2024 г. № 346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</si>
</sst>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_р_._-;\-* #,##0.0_р_._-;_-* &quot;-&quot;??_р_._-;_-@_-"/>
    <numFmt numFmtId="166" formatCode="#,##0.0"/>
  </numFmts>
  <fonts count="21">
    <font>
      <sz val="10"/>
      <name val="Arial Cyr"/>
      <charset val="204"/>
    </font>
    <font>
      <sz val="10"/>
      <name val="Arial Cyr"/>
      <charset val="204"/>
    </font>
    <font>
      <sz val="12"/>
      <name val="Times New Roman"/>
      <family val="1"/>
      <charset val="204"/>
    </font>
    <font>
      <b/>
      <sz val="12"/>
      <name val="Times New Roman"/>
      <family val="1"/>
      <charset val="204"/>
    </font>
    <font>
      <sz val="9"/>
      <name val="Times New Roman"/>
      <family val="1"/>
      <charset val="204"/>
    </font>
    <font>
      <sz val="8"/>
      <name val="Arial Cyr"/>
      <charset val="204"/>
    </font>
    <font>
      <b/>
      <sz val="10"/>
      <name val="Arial Cyr"/>
      <charset val="204"/>
    </font>
    <font>
      <sz val="12"/>
      <color indexed="10"/>
      <name val="Times New Roman"/>
      <family val="1"/>
      <charset val="204"/>
    </font>
    <font>
      <i/>
      <sz val="12"/>
      <name val="Times New Roman"/>
      <family val="1"/>
      <charset val="204"/>
    </font>
    <font>
      <sz val="12"/>
      <name val="TimesNewRomanPSMT"/>
    </font>
    <font>
      <sz val="12"/>
      <color indexed="10"/>
      <name val="Arial Cyr"/>
      <charset val="204"/>
    </font>
    <font>
      <sz val="12"/>
      <color indexed="8"/>
      <name val="Times New Roman"/>
      <family val="1"/>
      <charset val="204"/>
    </font>
    <font>
      <sz val="10"/>
      <name val="Arial Cyr"/>
      <charset val="204"/>
    </font>
    <font>
      <b/>
      <sz val="14"/>
      <name val="Times New Roman"/>
      <family val="1"/>
      <charset val="204"/>
    </font>
    <font>
      <i/>
      <sz val="10"/>
      <name val="Arial Cyr"/>
      <charset val="204"/>
    </font>
    <font>
      <sz val="11"/>
      <name val="Times New Roman"/>
      <family val="1"/>
      <charset val="204"/>
    </font>
    <font>
      <sz val="12"/>
      <color rgb="FFFF0000"/>
      <name val="Times New Roman"/>
      <family val="1"/>
      <charset val="204"/>
    </font>
    <font>
      <sz val="12"/>
      <color rgb="FF000000"/>
      <name val="Times New Roman"/>
      <family val="1"/>
      <charset val="204"/>
    </font>
    <font>
      <i/>
      <sz val="9"/>
      <color rgb="FF000000"/>
      <name val="Calibri"/>
      <family val="2"/>
      <charset val="204"/>
      <scheme val="minor"/>
    </font>
    <font>
      <u/>
      <sz val="9"/>
      <color theme="10"/>
      <name val="Arial Cyr"/>
      <charset val="204"/>
    </font>
    <font>
      <i/>
      <sz val="12"/>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hair">
        <color rgb="FF000000"/>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164" fontId="1" fillId="0" borderId="0" applyFont="0" applyFill="0" applyBorder="0" applyAlignment="0" applyProtection="0"/>
    <xf numFmtId="164" fontId="12" fillId="0" borderId="0" applyFont="0" applyFill="0" applyBorder="0" applyAlignment="0" applyProtection="0"/>
    <xf numFmtId="49" fontId="18" fillId="0" borderId="18">
      <alignment horizontal="left" vertical="center" wrapText="1" indent="1"/>
    </xf>
    <xf numFmtId="0" fontId="19" fillId="0" borderId="0" applyNumberFormat="0" applyFill="0" applyBorder="0" applyAlignment="0" applyProtection="0">
      <alignment vertical="top"/>
      <protection locked="0"/>
    </xf>
  </cellStyleXfs>
  <cellXfs count="196">
    <xf numFmtId="0" fontId="0" fillId="0" borderId="0" xfId="0"/>
    <xf numFmtId="0" fontId="6" fillId="0" borderId="0" xfId="0" applyFont="1"/>
    <xf numFmtId="0" fontId="0" fillId="0" borderId="0" xfId="0" applyFill="1"/>
    <xf numFmtId="0" fontId="0" fillId="0" borderId="0" xfId="0" applyAlignment="1">
      <alignment horizontal="justify" vertical="center" wrapText="1"/>
    </xf>
    <xf numFmtId="164" fontId="0" fillId="0" borderId="0" xfId="1" applyFont="1" applyFill="1"/>
    <xf numFmtId="0" fontId="0" fillId="0" borderId="0" xfId="0" applyAlignment="1"/>
    <xf numFmtId="0" fontId="3" fillId="0" borderId="1" xfId="0" applyNumberFormat="1" applyFont="1" applyBorder="1" applyAlignment="1">
      <alignment horizontal="justify" vertical="center" wrapText="1"/>
    </xf>
    <xf numFmtId="0" fontId="2" fillId="0" borderId="1" xfId="0" applyNumberFormat="1" applyFont="1" applyBorder="1" applyAlignment="1">
      <alignment horizontal="justify"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0" fillId="0" borderId="0" xfId="0"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0" borderId="0" xfId="0" applyFont="1" applyAlignment="1">
      <alignment horizontal="center"/>
    </xf>
    <xf numFmtId="49" fontId="2" fillId="0" borderId="4" xfId="0" applyNumberFormat="1" applyFont="1" applyBorder="1" applyAlignment="1">
      <alignment horizontal="right" vertical="center"/>
    </xf>
    <xf numFmtId="49" fontId="3" fillId="0" borderId="4" xfId="0" applyNumberFormat="1" applyFont="1" applyBorder="1" applyAlignment="1">
      <alignment horizontal="right" vertical="center"/>
    </xf>
    <xf numFmtId="0" fontId="2" fillId="0" borderId="3" xfId="0" applyFont="1" applyBorder="1" applyAlignment="1">
      <alignment vertical="center" wrapText="1"/>
    </xf>
    <xf numFmtId="0" fontId="11" fillId="0" borderId="0" xfId="0" applyFont="1" applyAlignment="1">
      <alignment horizontal="center" vertical="center"/>
    </xf>
    <xf numFmtId="49" fontId="9"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65" fontId="0" fillId="0" borderId="0" xfId="0" applyNumberFormat="1"/>
    <xf numFmtId="165" fontId="0" fillId="0" borderId="0" xfId="0" applyNumberFormat="1" applyAlignment="1">
      <alignment vertical="center"/>
    </xf>
    <xf numFmtId="1" fontId="3" fillId="0" borderId="1" xfId="0" applyNumberFormat="1" applyFont="1" applyBorder="1" applyAlignment="1">
      <alignment horizontal="center"/>
    </xf>
    <xf numFmtId="166" fontId="0" fillId="0" borderId="0" xfId="1" applyNumberFormat="1" applyFont="1"/>
    <xf numFmtId="166" fontId="0" fillId="0" borderId="0" xfId="1" applyNumberFormat="1" applyFont="1" applyAlignment="1">
      <alignment vertical="center"/>
    </xf>
    <xf numFmtId="0" fontId="3" fillId="0" borderId="1" xfId="1" applyNumberFormat="1" applyFont="1" applyBorder="1" applyAlignment="1">
      <alignment horizontal="center" vertical="center" wrapText="1"/>
    </xf>
    <xf numFmtId="0" fontId="0" fillId="2" borderId="0" xfId="0" applyFill="1"/>
    <xf numFmtId="0" fontId="14" fillId="2" borderId="0" xfId="0" applyFont="1" applyFill="1"/>
    <xf numFmtId="0" fontId="0" fillId="2" borderId="0" xfId="0" applyFont="1" applyFill="1"/>
    <xf numFmtId="0" fontId="0" fillId="2" borderId="0" xfId="0" applyFont="1" applyFill="1" applyAlignment="1">
      <alignment horizontal="left" vertical="center" wrapText="1"/>
    </xf>
    <xf numFmtId="0" fontId="0" fillId="0" borderId="0" xfId="0" applyFont="1" applyFill="1"/>
    <xf numFmtId="166" fontId="2" fillId="0" borderId="6"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49" fontId="2" fillId="0" borderId="3" xfId="0" applyNumberFormat="1" applyFont="1" applyBorder="1" applyAlignment="1">
      <alignment horizontal="left" vertical="center" wrapText="1"/>
    </xf>
    <xf numFmtId="49" fontId="2" fillId="0" borderId="6" xfId="0" applyNumberFormat="1" applyFont="1" applyBorder="1" applyAlignment="1">
      <alignment horizontal="right" vertical="center"/>
    </xf>
    <xf numFmtId="49" fontId="2" fillId="3" borderId="4"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8" fillId="3" borderId="1" xfId="0" applyNumberFormat="1"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7" xfId="0" applyNumberFormat="1" applyFont="1" applyFill="1" applyBorder="1" applyAlignment="1">
      <alignment horizontal="justify"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8" fillId="3" borderId="7" xfId="0" applyFont="1" applyFill="1" applyBorder="1" applyAlignment="1">
      <alignment horizontal="justify"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justify" vertical="center" wrapText="1"/>
    </xf>
    <xf numFmtId="49" fontId="3" fillId="2" borderId="4" xfId="0" applyNumberFormat="1" applyFont="1" applyFill="1" applyBorder="1" applyAlignment="1">
      <alignment horizontal="right" vertical="center"/>
    </xf>
    <xf numFmtId="0" fontId="3" fillId="2" borderId="1" xfId="0" applyNumberFormat="1" applyFont="1" applyFill="1" applyBorder="1" applyAlignment="1">
      <alignment horizontal="justify" vertical="center" wrapText="1"/>
    </xf>
    <xf numFmtId="49" fontId="2" fillId="2" borderId="4" xfId="0" applyNumberFormat="1" applyFont="1" applyFill="1" applyBorder="1" applyAlignment="1">
      <alignment horizontal="right"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0" xfId="0" applyFont="1" applyFill="1" applyBorder="1" applyAlignment="1">
      <alignment horizontal="center" vertical="center" wrapText="1"/>
    </xf>
    <xf numFmtId="0" fontId="3" fillId="2" borderId="0" xfId="0" applyNumberFormat="1" applyFont="1" applyFill="1" applyAlignment="1">
      <alignment horizontal="justify" vertical="center" wrapText="1"/>
    </xf>
    <xf numFmtId="0" fontId="10" fillId="2" borderId="11" xfId="0" applyFont="1" applyFill="1" applyBorder="1" applyAlignment="1">
      <alignment horizontal="center" vertical="center" wrapText="1"/>
    </xf>
    <xf numFmtId="0" fontId="2" fillId="2" borderId="1" xfId="0" applyNumberFormat="1" applyFont="1" applyFill="1" applyBorder="1" applyAlignment="1">
      <alignment horizontal="justify" vertical="center" wrapText="1"/>
    </xf>
    <xf numFmtId="0" fontId="8" fillId="2" borderId="1" xfId="0" applyNumberFormat="1" applyFont="1" applyFill="1" applyBorder="1" applyAlignment="1">
      <alignment horizontal="justify" vertical="center" wrapText="1"/>
    </xf>
    <xf numFmtId="0" fontId="2" fillId="2" borderId="3" xfId="0"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3" xfId="0" applyFont="1" applyFill="1" applyBorder="1" applyAlignment="1">
      <alignment wrapText="1"/>
    </xf>
    <xf numFmtId="0" fontId="2" fillId="2" borderId="0" xfId="0" applyFont="1" applyFill="1" applyAlignment="1">
      <alignment horizontal="justify"/>
    </xf>
    <xf numFmtId="49"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justify" wrapText="1"/>
    </xf>
    <xf numFmtId="0" fontId="2" fillId="2" borderId="3" xfId="0" applyFont="1" applyFill="1" applyBorder="1" applyAlignment="1">
      <alignment vertical="center" wrapText="1"/>
    </xf>
    <xf numFmtId="0" fontId="2" fillId="2" borderId="8" xfId="0" applyFont="1" applyFill="1" applyBorder="1" applyAlignment="1">
      <alignment horizontal="justify" vertical="top" wrapText="1"/>
    </xf>
    <xf numFmtId="49" fontId="2" fillId="2" borderId="4"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4" fontId="2" fillId="2" borderId="1" xfId="1" applyNumberFormat="1" applyFont="1" applyFill="1" applyBorder="1" applyAlignment="1">
      <alignment horizontal="righ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vertical="center" wrapText="1"/>
    </xf>
    <xf numFmtId="49" fontId="8" fillId="2" borderId="4" xfId="0" applyNumberFormat="1" applyFont="1" applyFill="1" applyBorder="1" applyAlignment="1">
      <alignment horizontal="right" vertical="center"/>
    </xf>
    <xf numFmtId="0" fontId="8"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xf>
    <xf numFmtId="0" fontId="2" fillId="2" borderId="1" xfId="0" applyFont="1" applyFill="1" applyBorder="1" applyAlignment="1">
      <alignment horizontal="justify"/>
    </xf>
    <xf numFmtId="0" fontId="2" fillId="2" borderId="1" xfId="0" applyFont="1" applyFill="1" applyBorder="1" applyAlignment="1">
      <alignment horizontal="justify" wrapText="1"/>
    </xf>
    <xf numFmtId="0" fontId="2" fillId="0" borderId="1" xfId="0" applyFont="1" applyBorder="1" applyAlignment="1">
      <alignment horizontal="justify" vertical="top" wrapText="1"/>
    </xf>
    <xf numFmtId="0" fontId="3" fillId="0" borderId="1" xfId="0" applyFont="1" applyBorder="1" applyAlignment="1">
      <alignment horizontal="justify" vertical="top" wrapText="1"/>
    </xf>
    <xf numFmtId="0" fontId="2" fillId="0" borderId="1" xfId="0" applyFont="1" applyBorder="1" applyAlignment="1">
      <alignment horizontal="justify" wrapText="1"/>
    </xf>
    <xf numFmtId="49" fontId="2" fillId="2" borderId="1" xfId="0" applyNumberFormat="1" applyFont="1" applyFill="1" applyBorder="1" applyAlignment="1">
      <alignment horizontal="right" vertical="center"/>
    </xf>
    <xf numFmtId="0" fontId="2" fillId="0" borderId="1" xfId="0" applyFont="1" applyBorder="1" applyAlignment="1">
      <alignment horizontal="right" vertical="center" wrapText="1"/>
    </xf>
    <xf numFmtId="49" fontId="2" fillId="3" borderId="1" xfId="0" applyNumberFormat="1" applyFont="1" applyFill="1" applyBorder="1" applyAlignment="1">
      <alignment horizontal="right" vertical="center"/>
    </xf>
    <xf numFmtId="0" fontId="15" fillId="0" borderId="1" xfId="0" applyFont="1" applyBorder="1" applyAlignment="1">
      <alignment horizontal="center" vertical="top" wrapText="1"/>
    </xf>
    <xf numFmtId="0" fontId="15" fillId="0" borderId="1" xfId="0" applyFont="1" applyBorder="1" applyAlignment="1">
      <alignment horizontal="justify" vertical="top"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3" fillId="0" borderId="7" xfId="0" applyFont="1" applyFill="1" applyBorder="1" applyAlignment="1">
      <alignment horizontal="justify" vertical="center" wrapText="1"/>
    </xf>
    <xf numFmtId="0" fontId="2" fillId="0" borderId="7" xfId="0" applyFont="1" applyFill="1" applyBorder="1" applyAlignment="1">
      <alignment horizontal="justify" vertical="center" wrapText="1"/>
    </xf>
    <xf numFmtId="49" fontId="8" fillId="0" borderId="7" xfId="0" applyNumberFormat="1" applyFont="1" applyFill="1" applyBorder="1" applyAlignment="1">
      <alignment horizontal="justify" vertical="center" wrapText="1"/>
    </xf>
    <xf numFmtId="0" fontId="2" fillId="2" borderId="11" xfId="0" applyFont="1" applyFill="1" applyBorder="1" applyAlignment="1">
      <alignment horizontal="center" vertical="center" wrapText="1"/>
    </xf>
    <xf numFmtId="4" fontId="3" fillId="0" borderId="1" xfId="1" applyNumberFormat="1" applyFont="1" applyBorder="1" applyAlignment="1">
      <alignment horizontal="right" vertical="center" wrapText="1"/>
    </xf>
    <xf numFmtId="4" fontId="2" fillId="0" borderId="1" xfId="1" applyNumberFormat="1" applyFont="1" applyBorder="1" applyAlignment="1">
      <alignment horizontal="right" vertical="center" wrapText="1"/>
    </xf>
    <xf numFmtId="4" fontId="3" fillId="2" borderId="1" xfId="1" applyNumberFormat="1" applyFont="1" applyFill="1" applyBorder="1" applyAlignment="1">
      <alignment horizontal="right" vertical="center" wrapText="1"/>
    </xf>
    <xf numFmtId="4" fontId="2" fillId="0" borderId="1" xfId="1" applyNumberFormat="1" applyFont="1" applyFill="1" applyBorder="1" applyAlignment="1">
      <alignment horizontal="right" vertical="center" wrapText="1"/>
    </xf>
    <xf numFmtId="4" fontId="2" fillId="0" borderId="3" xfId="1" applyNumberFormat="1" applyFont="1" applyBorder="1" applyAlignment="1">
      <alignment horizontal="right" vertical="center" wrapText="1"/>
    </xf>
    <xf numFmtId="4" fontId="2" fillId="0" borderId="5" xfId="1" applyNumberFormat="1" applyFont="1" applyBorder="1" applyAlignment="1">
      <alignment horizontal="right" vertical="center" wrapText="1"/>
    </xf>
    <xf numFmtId="4" fontId="2" fillId="2" borderId="5" xfId="1" applyNumberFormat="1" applyFont="1" applyFill="1" applyBorder="1" applyAlignment="1">
      <alignment horizontal="right" vertical="center" wrapText="1"/>
    </xf>
    <xf numFmtId="4" fontId="2" fillId="0" borderId="2" xfId="1" applyNumberFormat="1" applyFont="1" applyBorder="1" applyAlignment="1">
      <alignment horizontal="right" vertical="center" wrapText="1"/>
    </xf>
    <xf numFmtId="4" fontId="2" fillId="2" borderId="3" xfId="1" applyNumberFormat="1" applyFont="1" applyFill="1" applyBorder="1" applyAlignment="1">
      <alignment horizontal="right" vertical="center" wrapText="1"/>
    </xf>
    <xf numFmtId="4" fontId="2" fillId="3" borderId="3" xfId="1" applyNumberFormat="1" applyFont="1" applyFill="1" applyBorder="1" applyAlignment="1">
      <alignment horizontal="right" vertical="center" wrapText="1"/>
    </xf>
    <xf numFmtId="4" fontId="2" fillId="3" borderId="1" xfId="1" applyNumberFormat="1" applyFont="1" applyFill="1" applyBorder="1" applyAlignment="1">
      <alignment horizontal="right" vertical="center" wrapText="1"/>
    </xf>
    <xf numFmtId="4" fontId="3" fillId="2" borderId="7" xfId="1" applyNumberFormat="1" applyFont="1" applyFill="1" applyBorder="1" applyAlignment="1">
      <alignment horizontal="right" vertical="center" wrapText="1"/>
    </xf>
    <xf numFmtId="4" fontId="2" fillId="2" borderId="7" xfId="1" applyNumberFormat="1" applyFont="1" applyFill="1" applyBorder="1" applyAlignment="1">
      <alignment horizontal="right" vertical="center" wrapText="1"/>
    </xf>
    <xf numFmtId="4" fontId="7" fillId="2" borderId="1" xfId="1" applyNumberFormat="1" applyFont="1" applyFill="1" applyBorder="1" applyAlignment="1">
      <alignment horizontal="right" vertical="center" wrapText="1"/>
    </xf>
    <xf numFmtId="4" fontId="3" fillId="2" borderId="3" xfId="1" applyNumberFormat="1" applyFont="1" applyFill="1" applyBorder="1" applyAlignment="1">
      <alignment horizontal="right" vertical="center" wrapText="1"/>
    </xf>
    <xf numFmtId="4" fontId="8" fillId="2" borderId="3" xfId="1" applyNumberFormat="1" applyFont="1" applyFill="1" applyBorder="1" applyAlignment="1">
      <alignment horizontal="right" vertical="center" wrapText="1"/>
    </xf>
    <xf numFmtId="4" fontId="8" fillId="3" borderId="3" xfId="1" applyNumberFormat="1" applyFont="1" applyFill="1" applyBorder="1" applyAlignment="1">
      <alignment horizontal="right" vertical="center" wrapText="1"/>
    </xf>
    <xf numFmtId="4" fontId="8" fillId="3" borderId="1" xfId="1" applyNumberFormat="1" applyFont="1" applyFill="1" applyBorder="1" applyAlignment="1">
      <alignment horizontal="right" vertical="center" wrapText="1"/>
    </xf>
    <xf numFmtId="4" fontId="8" fillId="2" borderId="1" xfId="1" applyNumberFormat="1" applyFont="1" applyFill="1" applyBorder="1" applyAlignment="1">
      <alignment horizontal="right" vertical="center" wrapText="1"/>
    </xf>
    <xf numFmtId="4" fontId="3" fillId="0" borderId="3" xfId="1" applyNumberFormat="1" applyFont="1" applyFill="1" applyBorder="1" applyAlignment="1">
      <alignment horizontal="right" vertical="center" wrapText="1"/>
    </xf>
    <xf numFmtId="4" fontId="2" fillId="0" borderId="3" xfId="1" applyNumberFormat="1" applyFont="1" applyFill="1" applyBorder="1" applyAlignment="1">
      <alignment horizontal="right" vertical="center" wrapText="1"/>
    </xf>
    <xf numFmtId="4" fontId="8" fillId="0" borderId="3" xfId="1" applyNumberFormat="1" applyFont="1" applyFill="1" applyBorder="1" applyAlignment="1">
      <alignment horizontal="right" vertical="center" wrapText="1"/>
    </xf>
    <xf numFmtId="4" fontId="8" fillId="0" borderId="1" xfId="1" applyNumberFormat="1" applyFont="1" applyFill="1" applyBorder="1" applyAlignment="1">
      <alignment horizontal="right" vertical="center" wrapText="1"/>
    </xf>
    <xf numFmtId="49" fontId="2" fillId="0" borderId="7" xfId="0" applyNumberFormat="1" applyFont="1" applyFill="1" applyBorder="1" applyAlignment="1">
      <alignment horizontal="justify" vertical="center" wrapText="1"/>
    </xf>
    <xf numFmtId="49" fontId="2" fillId="0" borderId="4" xfId="0" applyNumberFormat="1" applyFont="1" applyFill="1" applyBorder="1" applyAlignment="1">
      <alignment horizontal="right" vertical="center"/>
    </xf>
    <xf numFmtId="0" fontId="2" fillId="0" borderId="3" xfId="0" applyFont="1" applyFill="1" applyBorder="1" applyAlignment="1">
      <alignment vertical="center"/>
    </xf>
    <xf numFmtId="0" fontId="17" fillId="0" borderId="1" xfId="0" applyFont="1" applyBorder="1" applyAlignment="1">
      <alignment vertical="center" wrapText="1"/>
    </xf>
    <xf numFmtId="0" fontId="17" fillId="0" borderId="1" xfId="0" applyFont="1" applyBorder="1" applyAlignment="1">
      <alignment wrapText="1"/>
    </xf>
    <xf numFmtId="0" fontId="3" fillId="0" borderId="3" xfId="0" applyFont="1" applyBorder="1" applyAlignment="1">
      <alignment horizontal="center" vertical="center" wrapText="1"/>
    </xf>
    <xf numFmtId="0" fontId="2" fillId="0" borderId="13" xfId="0" applyNumberFormat="1" applyFont="1" applyBorder="1" applyAlignment="1">
      <alignment horizontal="justify" vertical="top" wrapText="1"/>
    </xf>
    <xf numFmtId="0" fontId="2" fillId="0" borderId="1" xfId="0" applyNumberFormat="1" applyFont="1" applyBorder="1" applyAlignment="1">
      <alignment horizontal="justify" vertical="top" wrapText="1"/>
    </xf>
    <xf numFmtId="0" fontId="2" fillId="0" borderId="14" xfId="0" applyNumberFormat="1" applyFont="1" applyBorder="1" applyAlignment="1">
      <alignment horizontal="justify" vertical="top" wrapText="1"/>
    </xf>
    <xf numFmtId="0" fontId="8" fillId="0" borderId="1" xfId="0" applyFont="1" applyBorder="1" applyAlignment="1">
      <alignment wrapText="1"/>
    </xf>
    <xf numFmtId="0" fontId="8" fillId="0" borderId="0" xfId="0" applyFont="1" applyAlignment="1">
      <alignment wrapText="1"/>
    </xf>
    <xf numFmtId="0" fontId="8" fillId="0" borderId="1" xfId="0" applyFont="1" applyBorder="1" applyAlignment="1">
      <alignment vertical="top" wrapText="1"/>
    </xf>
    <xf numFmtId="49" fontId="2" fillId="0" borderId="1" xfId="0" applyNumberFormat="1" applyFont="1" applyFill="1" applyBorder="1" applyAlignment="1">
      <alignment horizontal="right"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17" fillId="0" borderId="1" xfId="0" applyFont="1" applyBorder="1" applyAlignment="1">
      <alignment vertical="top" wrapText="1"/>
    </xf>
    <xf numFmtId="49" fontId="8" fillId="0" borderId="4" xfId="0" applyNumberFormat="1" applyFont="1" applyFill="1" applyBorder="1" applyAlignment="1">
      <alignment horizontal="right" vertical="center"/>
    </xf>
    <xf numFmtId="0" fontId="8" fillId="0" borderId="3" xfId="0" applyFont="1" applyFill="1" applyBorder="1" applyAlignment="1">
      <alignment vertical="center"/>
    </xf>
    <xf numFmtId="0" fontId="2" fillId="0" borderId="0" xfId="0" applyNumberFormat="1" applyFont="1" applyBorder="1" applyAlignment="1">
      <alignment horizontal="justify" vertical="top" wrapText="1"/>
    </xf>
    <xf numFmtId="0" fontId="2" fillId="0" borderId="3" xfId="0" applyFont="1" applyBorder="1" applyAlignment="1">
      <alignment horizontal="justify" vertical="top" wrapText="1"/>
    </xf>
    <xf numFmtId="49" fontId="2" fillId="0" borderId="17" xfId="0" applyNumberFormat="1" applyFont="1" applyBorder="1" applyAlignment="1">
      <alignment horizontal="right" vertical="center"/>
    </xf>
    <xf numFmtId="0" fontId="2" fillId="0" borderId="5" xfId="0" applyFont="1" applyBorder="1" applyAlignment="1">
      <alignment horizontal="center" vertical="center" wrapText="1"/>
    </xf>
    <xf numFmtId="49" fontId="2" fillId="0" borderId="12" xfId="0" applyNumberFormat="1" applyFont="1" applyBorder="1" applyAlignment="1">
      <alignment horizontal="right" vertical="center"/>
    </xf>
    <xf numFmtId="0" fontId="2" fillId="0" borderId="11" xfId="0" applyFont="1" applyBorder="1" applyAlignment="1">
      <alignment horizontal="center" vertical="center" wrapText="1"/>
    </xf>
    <xf numFmtId="49" fontId="2" fillId="0" borderId="0" xfId="0" applyNumberFormat="1" applyFont="1" applyBorder="1" applyAlignment="1">
      <alignment horizontal="right" vertical="top"/>
    </xf>
    <xf numFmtId="49" fontId="2" fillId="0" borderId="0" xfId="0" applyNumberFormat="1" applyFont="1" applyBorder="1" applyAlignment="1">
      <alignment horizontal="center"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2" fillId="0" borderId="3" xfId="0" applyNumberFormat="1" applyFont="1" applyBorder="1" applyAlignment="1">
      <alignment horizontal="justify" vertical="top" wrapText="1"/>
    </xf>
    <xf numFmtId="0" fontId="15" fillId="0" borderId="3" xfId="0" applyFont="1" applyBorder="1" applyAlignment="1">
      <alignment horizontal="justify" vertical="top" wrapText="1"/>
    </xf>
    <xf numFmtId="49" fontId="2" fillId="2" borderId="2" xfId="0" applyNumberFormat="1" applyFont="1" applyFill="1" applyBorder="1" applyAlignment="1">
      <alignment horizontal="right" vertical="center"/>
    </xf>
    <xf numFmtId="0" fontId="2" fillId="0" borderId="2" xfId="0" applyFont="1" applyBorder="1" applyAlignment="1">
      <alignment horizontal="right" vertical="center" wrapText="1"/>
    </xf>
    <xf numFmtId="0" fontId="2" fillId="0" borderId="7" xfId="0" applyFont="1" applyBorder="1" applyAlignment="1">
      <alignment horizontal="right" vertical="center" wrapText="1"/>
    </xf>
    <xf numFmtId="0" fontId="2" fillId="0" borderId="19" xfId="0" applyNumberFormat="1" applyFont="1" applyBorder="1" applyAlignment="1">
      <alignment horizontal="justify" vertical="top" wrapText="1"/>
    </xf>
    <xf numFmtId="165" fontId="3" fillId="0" borderId="1" xfId="1" applyNumberFormat="1" applyFont="1" applyBorder="1" applyAlignment="1">
      <alignment horizontal="center" vertical="center" wrapText="1"/>
    </xf>
    <xf numFmtId="0" fontId="11" fillId="2" borderId="1" xfId="0" applyFont="1" applyFill="1" applyBorder="1" applyAlignment="1">
      <alignment vertical="center"/>
    </xf>
    <xf numFmtId="0" fontId="2" fillId="0" borderId="1" xfId="0" applyFont="1" applyBorder="1" applyAlignment="1">
      <alignment vertical="top" wrapText="1"/>
    </xf>
    <xf numFmtId="0" fontId="7"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3" fillId="2" borderId="1" xfId="0" applyFont="1" applyFill="1" applyBorder="1" applyAlignment="1">
      <alignment vertical="center" wrapText="1"/>
    </xf>
    <xf numFmtId="0" fontId="2" fillId="0" borderId="0" xfId="4" applyNumberFormat="1" applyFont="1" applyAlignment="1" applyProtection="1">
      <alignment vertical="top" wrapText="1"/>
    </xf>
    <xf numFmtId="49" fontId="2" fillId="0" borderId="4" xfId="0" applyNumberFormat="1" applyFont="1" applyFill="1" applyBorder="1" applyAlignment="1">
      <alignment horizontal="right" vertical="center"/>
    </xf>
    <xf numFmtId="49" fontId="8" fillId="0" borderId="4" xfId="0" applyNumberFormat="1" applyFont="1" applyFill="1" applyBorder="1" applyAlignment="1">
      <alignment horizontal="right" vertical="center"/>
    </xf>
    <xf numFmtId="0" fontId="20" fillId="0" borderId="20" xfId="0" applyFont="1" applyBorder="1" applyAlignment="1">
      <alignment horizontal="justify" wrapText="1"/>
    </xf>
    <xf numFmtId="0" fontId="20" fillId="0" borderId="21" xfId="0" applyFont="1" applyBorder="1" applyAlignment="1">
      <alignment horizontal="justify" wrapText="1"/>
    </xf>
    <xf numFmtId="0" fontId="20" fillId="0" borderId="21" xfId="0" applyFont="1" applyBorder="1" applyAlignment="1">
      <alignment wrapText="1"/>
    </xf>
    <xf numFmtId="0" fontId="20" fillId="0" borderId="20" xfId="0" applyFont="1" applyBorder="1" applyAlignment="1">
      <alignment wrapText="1"/>
    </xf>
    <xf numFmtId="0" fontId="20" fillId="0" borderId="21" xfId="0" applyFont="1" applyBorder="1" applyAlignment="1">
      <alignment vertical="top" wrapText="1"/>
    </xf>
    <xf numFmtId="0" fontId="8" fillId="0" borderId="8" xfId="0" applyFont="1" applyFill="1" applyBorder="1" applyAlignment="1">
      <alignment vertical="center"/>
    </xf>
    <xf numFmtId="0" fontId="20" fillId="0" borderId="22" xfId="0" applyFont="1" applyBorder="1" applyAlignment="1">
      <alignment horizontal="justify" wrapText="1"/>
    </xf>
    <xf numFmtId="0" fontId="20" fillId="0" borderId="1" xfId="0" applyFont="1" applyBorder="1" applyAlignment="1">
      <alignment wrapText="1"/>
    </xf>
    <xf numFmtId="0" fontId="0" fillId="0" borderId="0" xfId="0" applyNumberFormat="1" applyAlignment="1">
      <alignment horizontal="left" wrapText="1"/>
    </xf>
    <xf numFmtId="49" fontId="8"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8" fillId="0" borderId="4" xfId="0" applyNumberFormat="1" applyFont="1" applyFill="1" applyBorder="1" applyAlignment="1">
      <alignment horizontal="right" vertical="center"/>
    </xf>
    <xf numFmtId="0" fontId="14" fillId="0" borderId="3" xfId="0" applyFont="1" applyFill="1" applyBorder="1" applyAlignment="1">
      <alignment vertical="center"/>
    </xf>
    <xf numFmtId="0" fontId="4" fillId="0" borderId="0" xfId="0" applyFont="1" applyAlignment="1">
      <alignment horizontal="right"/>
    </xf>
    <xf numFmtId="0" fontId="13" fillId="0" borderId="0" xfId="0" applyFont="1" applyAlignment="1">
      <alignment horizontal="center" vertical="center" wrapText="1"/>
    </xf>
    <xf numFmtId="0" fontId="2" fillId="0" borderId="0" xfId="0" applyFont="1" applyBorder="1" applyAlignment="1">
      <alignment horizontal="right" vertical="center"/>
    </xf>
    <xf numFmtId="0" fontId="2" fillId="0" borderId="15" xfId="0" applyFont="1" applyBorder="1" applyAlignment="1">
      <alignment horizontal="right" vertical="center"/>
    </xf>
    <xf numFmtId="49" fontId="2" fillId="0" borderId="4" xfId="0" applyNumberFormat="1" applyFont="1" applyFill="1" applyBorder="1" applyAlignment="1">
      <alignment horizontal="right" vertical="center"/>
    </xf>
    <xf numFmtId="0" fontId="0" fillId="0" borderId="3" xfId="0" applyFont="1" applyFill="1" applyBorder="1" applyAlignment="1">
      <alignment vertical="center"/>
    </xf>
    <xf numFmtId="49" fontId="3" fillId="0" borderId="4" xfId="0" applyNumberFormat="1" applyFont="1" applyFill="1" applyBorder="1" applyAlignment="1">
      <alignment horizontal="right" vertical="center"/>
    </xf>
    <xf numFmtId="0" fontId="6" fillId="0" borderId="3" xfId="0" applyFont="1" applyFill="1" applyBorder="1" applyAlignment="1">
      <alignment vertical="center"/>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165" fontId="3" fillId="0" borderId="1" xfId="1"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cellXfs>
  <cellStyles count="5">
    <cellStyle name="xl29" xfId="3"/>
    <cellStyle name="Гиперссылка" xfId="4" builtinId="8"/>
    <cellStyle name="Обычный" xfId="0" builtinId="0"/>
    <cellStyle name="Финансовый" xfId="1" builtinId="3"/>
    <cellStyle name="Финансов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5261183</xdr:colOff>
      <xdr:row>1</xdr:row>
      <xdr:rowOff>60967</xdr:rowOff>
    </xdr:from>
    <xdr:to>
      <xdr:col>5</xdr:col>
      <xdr:colOff>858520</xdr:colOff>
      <xdr:row>3</xdr:row>
      <xdr:rowOff>7621</xdr:rowOff>
    </xdr:to>
    <xdr:sp macro="" textlink="">
      <xdr:nvSpPr>
        <xdr:cNvPr id="3" name="Text Box 1"/>
        <xdr:cNvSpPr txBox="1">
          <a:spLocks noChangeArrowheads="1"/>
        </xdr:cNvSpPr>
      </xdr:nvSpPr>
      <xdr:spPr bwMode="auto">
        <a:xfrm>
          <a:off x="7143323" y="60967"/>
          <a:ext cx="3758357" cy="1523994"/>
        </a:xfrm>
        <a:prstGeom prst="rect">
          <a:avLst/>
        </a:prstGeom>
        <a:solidFill>
          <a:srgbClr val="FFFFFF"/>
        </a:solidFill>
        <a:ln w="9525">
          <a:noFill/>
          <a:miter lim="800000"/>
          <a:headEnd/>
          <a:tailEnd/>
        </a:ln>
      </xdr:spPr>
      <xdr:txBody>
        <a:bodyPr vertOverflow="clip" wrap="square" lIns="0" tIns="22860" rIns="0" bIns="22860" anchor="t" upright="1"/>
        <a:lstStyle/>
        <a:p>
          <a:pPr algn="r"/>
          <a:r>
            <a:rPr lang="ru-RU" sz="1100">
              <a:latin typeface="+mn-lt"/>
              <a:ea typeface="+mn-ea"/>
              <a:cs typeface="+mn-cs"/>
            </a:rPr>
            <a:t>Приложение № 2</a:t>
          </a:r>
        </a:p>
        <a:p>
          <a:pPr algn="r"/>
          <a:r>
            <a:rPr lang="ru-RU" sz="1100">
              <a:latin typeface="+mn-lt"/>
              <a:ea typeface="+mn-ea"/>
              <a:cs typeface="+mn-cs"/>
            </a:rPr>
            <a:t>к решению  Думы Весьегонского</a:t>
          </a:r>
        </a:p>
        <a:p>
          <a:pPr algn="r"/>
          <a:r>
            <a:rPr lang="ru-RU" sz="1100">
              <a:latin typeface="+mn-lt"/>
              <a:ea typeface="+mn-ea"/>
              <a:cs typeface="+mn-cs"/>
            </a:rPr>
            <a:t>муниципального округа  </a:t>
          </a:r>
        </a:p>
        <a:p>
          <a:pPr algn="r"/>
          <a:r>
            <a:rPr lang="ru-RU" sz="1100">
              <a:latin typeface="+mn-lt"/>
              <a:ea typeface="+mn-ea"/>
              <a:cs typeface="+mn-cs"/>
            </a:rPr>
            <a:t> от 26.12.2023г.   № 331 </a:t>
          </a:r>
        </a:p>
        <a:p>
          <a:pPr algn="r"/>
          <a:r>
            <a:rPr lang="ru-RU" sz="1100">
              <a:latin typeface="+mn-lt"/>
              <a:ea typeface="+mn-ea"/>
              <a:cs typeface="+mn-cs"/>
            </a:rPr>
            <a:t>«О бюджете Весьегонского </a:t>
          </a:r>
        </a:p>
        <a:p>
          <a:pPr algn="r"/>
          <a:r>
            <a:rPr lang="ru-RU" sz="1100">
              <a:latin typeface="+mn-lt"/>
              <a:ea typeface="+mn-ea"/>
              <a:cs typeface="+mn-cs"/>
            </a:rPr>
            <a:t> муниципального округа Тверской</a:t>
          </a:r>
        </a:p>
        <a:p>
          <a:pPr algn="r"/>
          <a:r>
            <a:rPr lang="ru-RU" sz="1100">
              <a:latin typeface="+mn-lt"/>
              <a:ea typeface="+mn-ea"/>
              <a:cs typeface="+mn-cs"/>
            </a:rPr>
            <a:t>области на 2024 год и на плановый</a:t>
          </a:r>
        </a:p>
        <a:p>
          <a:pPr algn="r"/>
          <a:r>
            <a:rPr lang="ru-RU" sz="1100">
              <a:latin typeface="+mn-lt"/>
              <a:ea typeface="+mn-ea"/>
              <a:cs typeface="+mn-cs"/>
            </a:rPr>
            <a:t>период 2025 и 2026 годов»</a:t>
          </a:r>
        </a:p>
        <a:p>
          <a:pPr algn="r" rtl="0">
            <a:defRPr sz="1000"/>
          </a:pPr>
          <a:endParaRPr lang="ru-RU"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4"/>
  <sheetViews>
    <sheetView tabSelected="1" view="pageBreakPreview" topLeftCell="A297" zoomScale="80" zoomScaleSheetLayoutView="80" workbookViewId="0">
      <selection activeCell="E5" sqref="E5"/>
    </sheetView>
  </sheetViews>
  <sheetFormatPr defaultRowHeight="15.65"/>
  <cols>
    <col min="1" max="1" width="4.25" style="17" customWidth="1"/>
    <col min="2" max="2" width="23.125" style="5" customWidth="1"/>
    <col min="3" max="3" width="84.25" customWidth="1"/>
    <col min="4" max="4" width="17" style="28" customWidth="1"/>
    <col min="5" max="5" width="17.75" style="25" customWidth="1"/>
    <col min="6" max="6" width="19.125" style="25" customWidth="1"/>
    <col min="7" max="7" width="11.625" bestFit="1" customWidth="1"/>
    <col min="11" max="11" width="9.25" bestFit="1" customWidth="1"/>
  </cols>
  <sheetData>
    <row r="1" spans="1:6" ht="77.95" customHeight="1">
      <c r="E1" s="176" t="s">
        <v>563</v>
      </c>
      <c r="F1" s="176"/>
    </row>
    <row r="2" spans="1:6" ht="124.5" customHeight="1"/>
    <row r="3" spans="1:6" ht="19.55" hidden="1" customHeight="1">
      <c r="B3" s="181"/>
      <c r="C3" s="181"/>
      <c r="D3" s="181"/>
    </row>
    <row r="4" spans="1:6" ht="75.75" customHeight="1">
      <c r="A4" s="182" t="s">
        <v>484</v>
      </c>
      <c r="B4" s="182"/>
      <c r="C4" s="182"/>
      <c r="D4" s="182"/>
      <c r="E4" s="182"/>
      <c r="F4" s="182"/>
    </row>
    <row r="5" spans="1:6" ht="10.55" customHeight="1">
      <c r="B5" s="183"/>
      <c r="C5" s="184"/>
      <c r="D5" s="184"/>
    </row>
    <row r="6" spans="1:6" ht="24.8" customHeight="1">
      <c r="A6" s="195" t="s">
        <v>49</v>
      </c>
      <c r="B6" s="195"/>
      <c r="C6" s="189" t="s">
        <v>93</v>
      </c>
      <c r="D6" s="192" t="s">
        <v>300</v>
      </c>
      <c r="E6" s="192"/>
      <c r="F6" s="192"/>
    </row>
    <row r="7" spans="1:6" ht="21.75" customHeight="1">
      <c r="A7" s="195"/>
      <c r="B7" s="195"/>
      <c r="C7" s="190"/>
      <c r="D7" s="192" t="s">
        <v>406</v>
      </c>
      <c r="E7" s="192" t="s">
        <v>115</v>
      </c>
      <c r="F7" s="192"/>
    </row>
    <row r="8" spans="1:6" ht="23.3" customHeight="1">
      <c r="A8" s="195"/>
      <c r="B8" s="195"/>
      <c r="C8" s="191"/>
      <c r="D8" s="192"/>
      <c r="E8" s="156" t="s">
        <v>444</v>
      </c>
      <c r="F8" s="156" t="s">
        <v>485</v>
      </c>
    </row>
    <row r="9" spans="1:6">
      <c r="A9" s="193">
        <v>1</v>
      </c>
      <c r="B9" s="194"/>
      <c r="C9" s="12">
        <v>2</v>
      </c>
      <c r="D9" s="30">
        <v>3</v>
      </c>
      <c r="E9" s="27">
        <v>4</v>
      </c>
      <c r="F9" s="27">
        <v>5</v>
      </c>
    </row>
    <row r="10" spans="1:6" ht="23.3" customHeight="1">
      <c r="A10" s="18" t="s">
        <v>88</v>
      </c>
      <c r="B10" s="13" t="s">
        <v>2</v>
      </c>
      <c r="C10" s="6" t="s">
        <v>32</v>
      </c>
      <c r="D10" s="99">
        <f>D11+D21+D31+D42+D50+D57+D76+D82+D98+D128+D89</f>
        <v>149938555</v>
      </c>
      <c r="E10" s="99">
        <f>E11+E21+E31+E42+E50+E57+E76+E82+E98+E128+E89</f>
        <v>151691199</v>
      </c>
      <c r="F10" s="99">
        <f>F11+F21+F31+F42+F50+F57+F76+F82+F98+F128+F89</f>
        <v>153750320</v>
      </c>
    </row>
    <row r="11" spans="1:6" ht="23.3" customHeight="1">
      <c r="A11" s="18" t="s">
        <v>88</v>
      </c>
      <c r="B11" s="13" t="s">
        <v>3</v>
      </c>
      <c r="C11" s="6" t="s">
        <v>4</v>
      </c>
      <c r="D11" s="99">
        <f>D12</f>
        <v>94424400</v>
      </c>
      <c r="E11" s="99">
        <f>E12</f>
        <v>95958600</v>
      </c>
      <c r="F11" s="99">
        <f>F12</f>
        <v>97315700</v>
      </c>
    </row>
    <row r="12" spans="1:6" ht="23.3" customHeight="1">
      <c r="A12" s="18" t="s">
        <v>88</v>
      </c>
      <c r="B12" s="14" t="s">
        <v>5</v>
      </c>
      <c r="C12" s="7" t="s">
        <v>6</v>
      </c>
      <c r="D12" s="100">
        <f>D13+D14+D15+D17+D18+D19+D20</f>
        <v>94424400</v>
      </c>
      <c r="E12" s="100">
        <f t="shared" ref="E12:F12" si="0">E13+E14+E15+E17+E18+E19+E20</f>
        <v>95958600</v>
      </c>
      <c r="F12" s="100">
        <f t="shared" si="0"/>
        <v>97315700</v>
      </c>
    </row>
    <row r="13" spans="1:6" ht="81.7" customHeight="1">
      <c r="A13" s="18" t="s">
        <v>88</v>
      </c>
      <c r="B13" s="14" t="s">
        <v>53</v>
      </c>
      <c r="C13" s="165" t="s">
        <v>512</v>
      </c>
      <c r="D13" s="100">
        <v>87833000</v>
      </c>
      <c r="E13" s="100">
        <v>89139000</v>
      </c>
      <c r="F13" s="100">
        <v>90224000</v>
      </c>
    </row>
    <row r="14" spans="1:6" s="3" customFormat="1" ht="81.7" customHeight="1">
      <c r="A14" s="18" t="s">
        <v>88</v>
      </c>
      <c r="B14" s="14" t="s">
        <v>7</v>
      </c>
      <c r="C14" s="9" t="s">
        <v>101</v>
      </c>
      <c r="D14" s="100">
        <v>409000</v>
      </c>
      <c r="E14" s="100">
        <v>416000</v>
      </c>
      <c r="F14" s="100">
        <v>423000</v>
      </c>
    </row>
    <row r="15" spans="1:6" ht="31.6" customHeight="1">
      <c r="A15" s="18" t="s">
        <v>88</v>
      </c>
      <c r="B15" s="14" t="s">
        <v>54</v>
      </c>
      <c r="C15" s="9" t="s">
        <v>140</v>
      </c>
      <c r="D15" s="100">
        <v>2162000</v>
      </c>
      <c r="E15" s="100">
        <v>2201000</v>
      </c>
      <c r="F15" s="100">
        <v>2236000</v>
      </c>
    </row>
    <row r="16" spans="1:6" ht="69.8" hidden="1" customHeight="1">
      <c r="A16" s="18" t="s">
        <v>88</v>
      </c>
      <c r="B16" s="14" t="s">
        <v>63</v>
      </c>
      <c r="C16" s="9" t="s">
        <v>141</v>
      </c>
      <c r="D16" s="100"/>
      <c r="E16" s="100"/>
      <c r="F16" s="100"/>
    </row>
    <row r="17" spans="1:6" ht="69.8" customHeight="1">
      <c r="A17" s="18" t="s">
        <v>88</v>
      </c>
      <c r="B17" s="14" t="s">
        <v>63</v>
      </c>
      <c r="C17" s="9" t="s">
        <v>392</v>
      </c>
      <c r="D17" s="100">
        <v>66400</v>
      </c>
      <c r="E17" s="100">
        <v>67600</v>
      </c>
      <c r="F17" s="100">
        <v>68700</v>
      </c>
    </row>
    <row r="18" spans="1:6" ht="98.35" customHeight="1">
      <c r="A18" s="18" t="s">
        <v>88</v>
      </c>
      <c r="B18" s="14" t="s">
        <v>380</v>
      </c>
      <c r="C18" s="7" t="s">
        <v>513</v>
      </c>
      <c r="D18" s="100">
        <v>988000</v>
      </c>
      <c r="E18" s="100">
        <v>1006000</v>
      </c>
      <c r="F18" s="100">
        <v>1022000</v>
      </c>
    </row>
    <row r="19" spans="1:6" ht="57.1" customHeight="1">
      <c r="A19" s="18" t="s">
        <v>88</v>
      </c>
      <c r="B19" s="14" t="s">
        <v>486</v>
      </c>
      <c r="C19" s="7" t="s">
        <v>488</v>
      </c>
      <c r="D19" s="100">
        <v>1597000</v>
      </c>
      <c r="E19" s="100">
        <v>1685000</v>
      </c>
      <c r="F19" s="100">
        <v>1800000</v>
      </c>
    </row>
    <row r="20" spans="1:6" ht="58.6" customHeight="1">
      <c r="A20" s="18" t="s">
        <v>88</v>
      </c>
      <c r="B20" s="14" t="s">
        <v>487</v>
      </c>
      <c r="C20" s="7" t="s">
        <v>489</v>
      </c>
      <c r="D20" s="100">
        <v>1369000</v>
      </c>
      <c r="E20" s="100">
        <v>1444000</v>
      </c>
      <c r="F20" s="100">
        <v>1542000</v>
      </c>
    </row>
    <row r="21" spans="1:6" ht="31.6" customHeight="1">
      <c r="A21" s="19" t="s">
        <v>88</v>
      </c>
      <c r="B21" s="13" t="s">
        <v>91</v>
      </c>
      <c r="C21" s="10" t="s">
        <v>92</v>
      </c>
      <c r="D21" s="101">
        <f>D22</f>
        <v>16904815</v>
      </c>
      <c r="E21" s="101">
        <f t="shared" ref="E21:F21" si="1">E22</f>
        <v>17389926</v>
      </c>
      <c r="F21" s="101">
        <f t="shared" si="1"/>
        <v>17652337</v>
      </c>
    </row>
    <row r="22" spans="1:6" ht="31.6" customHeight="1">
      <c r="A22" s="18" t="s">
        <v>88</v>
      </c>
      <c r="B22" s="20" t="s">
        <v>89</v>
      </c>
      <c r="C22" s="9" t="s">
        <v>90</v>
      </c>
      <c r="D22" s="73">
        <f>D23+D25+D27+D29</f>
        <v>16904815</v>
      </c>
      <c r="E22" s="73">
        <f>E23+E25+E27+E29</f>
        <v>17389926</v>
      </c>
      <c r="F22" s="73">
        <f>F23+F25+F27+F29</f>
        <v>17652337</v>
      </c>
    </row>
    <row r="23" spans="1:6" ht="48.1" customHeight="1">
      <c r="A23" s="18" t="s">
        <v>88</v>
      </c>
      <c r="B23" s="20" t="s">
        <v>87</v>
      </c>
      <c r="C23" s="9" t="s">
        <v>99</v>
      </c>
      <c r="D23" s="73">
        <f>D24</f>
        <v>8816564</v>
      </c>
      <c r="E23" s="73">
        <f t="shared" ref="E23:F23" si="2">E24</f>
        <v>9047237</v>
      </c>
      <c r="F23" s="73">
        <f t="shared" si="2"/>
        <v>9195067</v>
      </c>
    </row>
    <row r="24" spans="1:6" ht="85.6" customHeight="1">
      <c r="A24" s="18" t="s">
        <v>88</v>
      </c>
      <c r="B24" s="20" t="s">
        <v>329</v>
      </c>
      <c r="C24" s="7" t="s">
        <v>416</v>
      </c>
      <c r="D24" s="73">
        <v>8816564</v>
      </c>
      <c r="E24" s="102">
        <v>9047237</v>
      </c>
      <c r="F24" s="102">
        <v>9195067</v>
      </c>
    </row>
    <row r="25" spans="1:6" ht="64.55" customHeight="1">
      <c r="A25" s="18" t="s">
        <v>88</v>
      </c>
      <c r="B25" s="14" t="s">
        <v>94</v>
      </c>
      <c r="C25" s="9" t="s">
        <v>98</v>
      </c>
      <c r="D25" s="73">
        <v>42008</v>
      </c>
      <c r="E25" s="73">
        <f>E26</f>
        <v>47535</v>
      </c>
      <c r="F25" s="73">
        <f t="shared" ref="F25" si="3">F26</f>
        <v>48842</v>
      </c>
    </row>
    <row r="26" spans="1:6" ht="101.25" customHeight="1">
      <c r="A26" s="18" t="s">
        <v>88</v>
      </c>
      <c r="B26" s="14" t="s">
        <v>328</v>
      </c>
      <c r="C26" s="7" t="s">
        <v>417</v>
      </c>
      <c r="D26" s="73">
        <v>42008</v>
      </c>
      <c r="E26" s="102">
        <v>47535</v>
      </c>
      <c r="F26" s="102">
        <v>48842</v>
      </c>
    </row>
    <row r="27" spans="1:6" ht="48.1" customHeight="1">
      <c r="A27" s="18" t="s">
        <v>88</v>
      </c>
      <c r="B27" s="14" t="s">
        <v>95</v>
      </c>
      <c r="C27" s="9" t="s">
        <v>100</v>
      </c>
      <c r="D27" s="73">
        <f>D28</f>
        <v>9141787</v>
      </c>
      <c r="E27" s="73">
        <f>E28</f>
        <v>9419789</v>
      </c>
      <c r="F27" s="73">
        <f t="shared" ref="F27" si="4">F28</f>
        <v>9576690</v>
      </c>
    </row>
    <row r="28" spans="1:6" ht="84.75" customHeight="1">
      <c r="A28" s="18" t="s">
        <v>88</v>
      </c>
      <c r="B28" s="14" t="s">
        <v>327</v>
      </c>
      <c r="C28" s="7" t="s">
        <v>418</v>
      </c>
      <c r="D28" s="73">
        <v>9141787</v>
      </c>
      <c r="E28" s="102">
        <v>9419789</v>
      </c>
      <c r="F28" s="102">
        <v>9576690</v>
      </c>
    </row>
    <row r="29" spans="1:6" ht="56.25" customHeight="1">
      <c r="A29" s="18" t="s">
        <v>88</v>
      </c>
      <c r="B29" s="14" t="s">
        <v>96</v>
      </c>
      <c r="C29" s="9" t="s">
        <v>97</v>
      </c>
      <c r="D29" s="100">
        <v>-1095544</v>
      </c>
      <c r="E29" s="100">
        <v>-1124635</v>
      </c>
      <c r="F29" s="100">
        <f t="shared" ref="F29" si="5">F30</f>
        <v>-1168262</v>
      </c>
    </row>
    <row r="30" spans="1:6" ht="83.25" customHeight="1">
      <c r="A30" s="18" t="s">
        <v>88</v>
      </c>
      <c r="B30" s="14" t="s">
        <v>326</v>
      </c>
      <c r="C30" s="7" t="s">
        <v>419</v>
      </c>
      <c r="D30" s="100">
        <v>-1095544</v>
      </c>
      <c r="E30" s="102">
        <v>-1124635</v>
      </c>
      <c r="F30" s="102">
        <v>-1168262</v>
      </c>
    </row>
    <row r="31" spans="1:6" ht="23.3" customHeight="1">
      <c r="A31" s="19" t="s">
        <v>88</v>
      </c>
      <c r="B31" s="13" t="s">
        <v>8</v>
      </c>
      <c r="C31" s="6" t="s">
        <v>9</v>
      </c>
      <c r="D31" s="99">
        <f>D32+D38+D40</f>
        <v>10493940</v>
      </c>
      <c r="E31" s="99">
        <f t="shared" ref="E31:F31" si="6">E32+E38+E40</f>
        <v>10584773</v>
      </c>
      <c r="F31" s="99">
        <f t="shared" si="6"/>
        <v>10683683</v>
      </c>
    </row>
    <row r="32" spans="1:6" ht="20.25" customHeight="1">
      <c r="A32" s="18" t="s">
        <v>88</v>
      </c>
      <c r="B32" s="14" t="s">
        <v>393</v>
      </c>
      <c r="C32" s="7" t="s">
        <v>394</v>
      </c>
      <c r="D32" s="100">
        <f>D33+D35</f>
        <v>8485940</v>
      </c>
      <c r="E32" s="100">
        <f>E33+E35</f>
        <v>8509773</v>
      </c>
      <c r="F32" s="100">
        <f>F33+F35</f>
        <v>8539683</v>
      </c>
    </row>
    <row r="33" spans="1:7" ht="31.6" customHeight="1">
      <c r="A33" s="18" t="s">
        <v>88</v>
      </c>
      <c r="B33" s="14" t="s">
        <v>395</v>
      </c>
      <c r="C33" s="7" t="s">
        <v>396</v>
      </c>
      <c r="D33" s="100">
        <f>D34</f>
        <v>6491285</v>
      </c>
      <c r="E33" s="100">
        <f t="shared" ref="E33:F33" si="7">E34</f>
        <v>6509464</v>
      </c>
      <c r="F33" s="100">
        <f t="shared" si="7"/>
        <v>6532388</v>
      </c>
    </row>
    <row r="34" spans="1:7" ht="31.6" customHeight="1">
      <c r="A34" s="18" t="s">
        <v>88</v>
      </c>
      <c r="B34" s="14" t="s">
        <v>397</v>
      </c>
      <c r="C34" s="7" t="s">
        <v>396</v>
      </c>
      <c r="D34" s="100">
        <v>6491285</v>
      </c>
      <c r="E34" s="100">
        <v>6509464</v>
      </c>
      <c r="F34" s="100">
        <v>6532388</v>
      </c>
    </row>
    <row r="35" spans="1:7" ht="31.6" customHeight="1">
      <c r="A35" s="18" t="s">
        <v>88</v>
      </c>
      <c r="B35" s="14" t="s">
        <v>398</v>
      </c>
      <c r="C35" s="7" t="s">
        <v>399</v>
      </c>
      <c r="D35" s="100">
        <v>1994655</v>
      </c>
      <c r="E35" s="100">
        <v>2000309</v>
      </c>
      <c r="F35" s="100">
        <v>2007295</v>
      </c>
    </row>
    <row r="36" spans="1:7" ht="48.75" customHeight="1">
      <c r="A36" s="18" t="s">
        <v>88</v>
      </c>
      <c r="B36" s="14" t="s">
        <v>400</v>
      </c>
      <c r="C36" s="7" t="s">
        <v>401</v>
      </c>
      <c r="D36" s="100">
        <v>1994655</v>
      </c>
      <c r="E36" s="100">
        <v>2000309</v>
      </c>
      <c r="F36" s="100">
        <v>2007295</v>
      </c>
    </row>
    <row r="37" spans="1:7" ht="31.6" hidden="1" customHeight="1">
      <c r="A37" s="18" t="s">
        <v>88</v>
      </c>
      <c r="B37" s="14" t="s">
        <v>55</v>
      </c>
      <c r="C37" s="9" t="s">
        <v>56</v>
      </c>
      <c r="D37" s="100">
        <v>0</v>
      </c>
      <c r="E37" s="100">
        <v>0</v>
      </c>
      <c r="F37" s="100">
        <v>0</v>
      </c>
    </row>
    <row r="38" spans="1:7" ht="16.5" customHeight="1">
      <c r="A38" s="18" t="s">
        <v>88</v>
      </c>
      <c r="B38" s="15" t="s">
        <v>58</v>
      </c>
      <c r="C38" s="7" t="s">
        <v>10</v>
      </c>
      <c r="D38" s="100">
        <f>D39</f>
        <v>1055000</v>
      </c>
      <c r="E38" s="100">
        <f>E39</f>
        <v>1075000</v>
      </c>
      <c r="F38" s="100">
        <f>F39</f>
        <v>1104000</v>
      </c>
    </row>
    <row r="39" spans="1:7" ht="17.350000000000001" customHeight="1">
      <c r="A39" s="18" t="s">
        <v>88</v>
      </c>
      <c r="B39" s="15" t="s">
        <v>57</v>
      </c>
      <c r="C39" s="7" t="s">
        <v>10</v>
      </c>
      <c r="D39" s="100">
        <v>1055000</v>
      </c>
      <c r="E39" s="100">
        <v>1075000</v>
      </c>
      <c r="F39" s="100">
        <v>1104000</v>
      </c>
    </row>
    <row r="40" spans="1:7" ht="23.3" customHeight="1">
      <c r="A40" s="18" t="s">
        <v>88</v>
      </c>
      <c r="B40" s="21" t="s">
        <v>85</v>
      </c>
      <c r="C40" s="7" t="s">
        <v>86</v>
      </c>
      <c r="D40" s="100">
        <f>D41</f>
        <v>953000</v>
      </c>
      <c r="E40" s="100">
        <f>E41</f>
        <v>1000000</v>
      </c>
      <c r="F40" s="100">
        <f>F41</f>
        <v>1040000</v>
      </c>
    </row>
    <row r="41" spans="1:7" ht="31.6" customHeight="1">
      <c r="A41" s="18" t="s">
        <v>88</v>
      </c>
      <c r="B41" s="15" t="s">
        <v>381</v>
      </c>
      <c r="C41" s="7" t="s">
        <v>382</v>
      </c>
      <c r="D41" s="100">
        <v>953000</v>
      </c>
      <c r="E41" s="100">
        <v>1000000</v>
      </c>
      <c r="F41" s="73">
        <v>1040000</v>
      </c>
      <c r="G41" s="36"/>
    </row>
    <row r="42" spans="1:7" ht="26.35" customHeight="1">
      <c r="A42" s="19" t="s">
        <v>88</v>
      </c>
      <c r="B42" s="16" t="s">
        <v>143</v>
      </c>
      <c r="C42" s="6" t="s">
        <v>142</v>
      </c>
      <c r="D42" s="99">
        <f>D43+D45</f>
        <v>18169000</v>
      </c>
      <c r="E42" s="99">
        <f>E43+E45</f>
        <v>18331000</v>
      </c>
      <c r="F42" s="99">
        <f>F43+F45</f>
        <v>18498000</v>
      </c>
      <c r="G42" s="37"/>
    </row>
    <row r="43" spans="1:7" ht="21.75" customHeight="1">
      <c r="A43" s="18" t="s">
        <v>88</v>
      </c>
      <c r="B43" s="15" t="s">
        <v>144</v>
      </c>
      <c r="C43" s="7" t="s">
        <v>145</v>
      </c>
      <c r="D43" s="100">
        <f>D44</f>
        <v>3654000</v>
      </c>
      <c r="E43" s="100">
        <f>E44</f>
        <v>3670000</v>
      </c>
      <c r="F43" s="100">
        <f>F44</f>
        <v>3688000</v>
      </c>
      <c r="G43" s="37"/>
    </row>
    <row r="44" spans="1:7" ht="31.6" customHeight="1">
      <c r="A44" s="18" t="s">
        <v>88</v>
      </c>
      <c r="B44" s="15" t="s">
        <v>331</v>
      </c>
      <c r="C44" s="38" t="s">
        <v>332</v>
      </c>
      <c r="D44" s="100">
        <v>3654000</v>
      </c>
      <c r="E44" s="100">
        <v>3670000</v>
      </c>
      <c r="F44" s="100">
        <v>3688000</v>
      </c>
      <c r="G44" s="37"/>
    </row>
    <row r="45" spans="1:7" ht="14.95" customHeight="1">
      <c r="A45" s="18" t="s">
        <v>88</v>
      </c>
      <c r="B45" s="15" t="s">
        <v>146</v>
      </c>
      <c r="C45" s="7" t="s">
        <v>147</v>
      </c>
      <c r="D45" s="100">
        <f>D46+D48</f>
        <v>14515000</v>
      </c>
      <c r="E45" s="100">
        <f>E46+E48</f>
        <v>14661000</v>
      </c>
      <c r="F45" s="100">
        <f>F46+F48</f>
        <v>14810000</v>
      </c>
      <c r="G45" s="37"/>
    </row>
    <row r="46" spans="1:7" ht="14.95" customHeight="1">
      <c r="A46" s="18" t="s">
        <v>88</v>
      </c>
      <c r="B46" s="15" t="s">
        <v>148</v>
      </c>
      <c r="C46" s="7" t="s">
        <v>149</v>
      </c>
      <c r="D46" s="100">
        <f>D47</f>
        <v>6893000</v>
      </c>
      <c r="E46" s="100">
        <f>E47</f>
        <v>7024000</v>
      </c>
      <c r="F46" s="100">
        <f>F47</f>
        <v>7158000</v>
      </c>
      <c r="G46" s="37"/>
    </row>
    <row r="47" spans="1:7" ht="31.6" customHeight="1">
      <c r="A47" s="18" t="s">
        <v>88</v>
      </c>
      <c r="B47" s="15" t="s">
        <v>333</v>
      </c>
      <c r="C47" s="7" t="s">
        <v>334</v>
      </c>
      <c r="D47" s="100">
        <v>6893000</v>
      </c>
      <c r="E47" s="100">
        <v>7024000</v>
      </c>
      <c r="F47" s="100">
        <v>7158000</v>
      </c>
      <c r="G47" s="37"/>
    </row>
    <row r="48" spans="1:7" ht="16.5" customHeight="1">
      <c r="A48" s="18" t="s">
        <v>88</v>
      </c>
      <c r="B48" s="15" t="s">
        <v>150</v>
      </c>
      <c r="C48" s="7" t="s">
        <v>151</v>
      </c>
      <c r="D48" s="100">
        <f>D49</f>
        <v>7622000</v>
      </c>
      <c r="E48" s="100">
        <f>E49</f>
        <v>7637000</v>
      </c>
      <c r="F48" s="100">
        <f>F49</f>
        <v>7652000</v>
      </c>
      <c r="G48" s="37"/>
    </row>
    <row r="49" spans="1:7" ht="31.6" customHeight="1">
      <c r="A49" s="18" t="s">
        <v>88</v>
      </c>
      <c r="B49" s="15" t="s">
        <v>335</v>
      </c>
      <c r="C49" s="7" t="s">
        <v>336</v>
      </c>
      <c r="D49" s="100">
        <v>7622000</v>
      </c>
      <c r="E49" s="100">
        <v>7637000</v>
      </c>
      <c r="F49" s="100">
        <v>7652000</v>
      </c>
      <c r="G49" s="37"/>
    </row>
    <row r="50" spans="1:7" ht="23.3" customHeight="1">
      <c r="A50" s="19" t="s">
        <v>88</v>
      </c>
      <c r="B50" s="16" t="s">
        <v>11</v>
      </c>
      <c r="C50" s="6" t="s">
        <v>12</v>
      </c>
      <c r="D50" s="99">
        <f>D51+D53</f>
        <v>1002000</v>
      </c>
      <c r="E50" s="99">
        <f>E51+E53</f>
        <v>1002000</v>
      </c>
      <c r="F50" s="99">
        <f>F51+F53</f>
        <v>1002000</v>
      </c>
    </row>
    <row r="51" spans="1:7" ht="31.6" customHeight="1">
      <c r="A51" s="18" t="s">
        <v>88</v>
      </c>
      <c r="B51" s="15" t="s">
        <v>13</v>
      </c>
      <c r="C51" s="7" t="s">
        <v>14</v>
      </c>
      <c r="D51" s="100">
        <f>D52</f>
        <v>1002000</v>
      </c>
      <c r="E51" s="100">
        <f>E52</f>
        <v>1002000</v>
      </c>
      <c r="F51" s="100">
        <f>F52</f>
        <v>1002000</v>
      </c>
    </row>
    <row r="52" spans="1:7" ht="31.6" customHeight="1">
      <c r="A52" s="18" t="s">
        <v>88</v>
      </c>
      <c r="B52" s="14" t="s">
        <v>81</v>
      </c>
      <c r="C52" s="9" t="s">
        <v>15</v>
      </c>
      <c r="D52" s="100">
        <f>D55+D56</f>
        <v>1002000</v>
      </c>
      <c r="E52" s="100">
        <f t="shared" ref="E52:F52" si="8">E55+E56</f>
        <v>1002000</v>
      </c>
      <c r="F52" s="100">
        <f t="shared" si="8"/>
        <v>1002000</v>
      </c>
    </row>
    <row r="53" spans="1:7" ht="31.6" hidden="1" customHeight="1">
      <c r="A53" s="18" t="s">
        <v>88</v>
      </c>
      <c r="B53" s="22" t="s">
        <v>29</v>
      </c>
      <c r="C53" s="7" t="s">
        <v>16</v>
      </c>
      <c r="D53" s="100">
        <f>D54</f>
        <v>0</v>
      </c>
      <c r="E53" s="100">
        <f>E54</f>
        <v>0</v>
      </c>
      <c r="F53" s="100">
        <f>F54</f>
        <v>0</v>
      </c>
    </row>
    <row r="54" spans="1:7" ht="23.3" hidden="1" customHeight="1">
      <c r="A54" s="18" t="s">
        <v>88</v>
      </c>
      <c r="B54" s="14" t="s">
        <v>31</v>
      </c>
      <c r="C54" s="9" t="s">
        <v>82</v>
      </c>
      <c r="D54" s="73"/>
      <c r="E54" s="73"/>
      <c r="F54" s="73"/>
    </row>
    <row r="55" spans="1:7" ht="45.7" customHeight="1">
      <c r="A55" s="18" t="s">
        <v>88</v>
      </c>
      <c r="B55" s="14" t="s">
        <v>445</v>
      </c>
      <c r="C55" s="137" t="s">
        <v>451</v>
      </c>
      <c r="D55" s="73">
        <v>995000</v>
      </c>
      <c r="E55" s="73">
        <v>995000</v>
      </c>
      <c r="F55" s="73">
        <v>995000</v>
      </c>
    </row>
    <row r="56" spans="1:7" ht="63" customHeight="1">
      <c r="A56" s="18" t="s">
        <v>88</v>
      </c>
      <c r="B56" s="14" t="s">
        <v>446</v>
      </c>
      <c r="C56" s="137" t="s">
        <v>452</v>
      </c>
      <c r="D56" s="73">
        <v>7000</v>
      </c>
      <c r="E56" s="73">
        <v>7000</v>
      </c>
      <c r="F56" s="73">
        <v>7000</v>
      </c>
    </row>
    <row r="57" spans="1:7" ht="31.6" customHeight="1">
      <c r="A57" s="19" t="s">
        <v>88</v>
      </c>
      <c r="B57" s="13" t="s">
        <v>17</v>
      </c>
      <c r="C57" s="10" t="s">
        <v>30</v>
      </c>
      <c r="D57" s="99">
        <f>D58+D67+D74</f>
        <v>4907200</v>
      </c>
      <c r="E57" s="99">
        <f>E58+E67+E74</f>
        <v>4967400</v>
      </c>
      <c r="F57" s="99">
        <f>F58+F67+F74</f>
        <v>5068100</v>
      </c>
    </row>
    <row r="58" spans="1:7" ht="64.55" customHeight="1">
      <c r="A58" s="18" t="s">
        <v>88</v>
      </c>
      <c r="B58" s="14" t="s">
        <v>18</v>
      </c>
      <c r="C58" s="9" t="s">
        <v>50</v>
      </c>
      <c r="D58" s="103">
        <f>D59+D61+D65+D63</f>
        <v>4339100</v>
      </c>
      <c r="E58" s="103">
        <f>E59+E61+E65+E63</f>
        <v>4399300</v>
      </c>
      <c r="F58" s="103">
        <f>F59+F61+F65+F63</f>
        <v>4500000</v>
      </c>
    </row>
    <row r="59" spans="1:7" ht="48.1" customHeight="1">
      <c r="A59" s="18" t="s">
        <v>88</v>
      </c>
      <c r="B59" s="14" t="s">
        <v>41</v>
      </c>
      <c r="C59" s="9" t="s">
        <v>42</v>
      </c>
      <c r="D59" s="103">
        <f>D60</f>
        <v>3309000</v>
      </c>
      <c r="E59" s="103">
        <f>E60</f>
        <v>3259000</v>
      </c>
      <c r="F59" s="103">
        <f>F60</f>
        <v>3259000</v>
      </c>
    </row>
    <row r="60" spans="1:7" ht="62.5">
      <c r="A60" s="18" t="s">
        <v>88</v>
      </c>
      <c r="B60" s="14" t="s">
        <v>337</v>
      </c>
      <c r="C60" s="9" t="s">
        <v>338</v>
      </c>
      <c r="D60" s="103">
        <v>3309000</v>
      </c>
      <c r="E60" s="103">
        <v>3259000</v>
      </c>
      <c r="F60" s="103">
        <v>3259000</v>
      </c>
    </row>
    <row r="61" spans="1:7" ht="62.5">
      <c r="A61" s="18" t="s">
        <v>88</v>
      </c>
      <c r="B61" s="14" t="s">
        <v>152</v>
      </c>
      <c r="C61" s="9" t="s">
        <v>153</v>
      </c>
      <c r="D61" s="104">
        <f>D62</f>
        <v>453600</v>
      </c>
      <c r="E61" s="104">
        <f>E62</f>
        <v>553600</v>
      </c>
      <c r="F61" s="104">
        <f>F62</f>
        <v>653600</v>
      </c>
    </row>
    <row r="62" spans="1:7" ht="62.5">
      <c r="A62" s="18" t="s">
        <v>88</v>
      </c>
      <c r="B62" s="14" t="s">
        <v>339</v>
      </c>
      <c r="C62" s="9" t="s">
        <v>340</v>
      </c>
      <c r="D62" s="104">
        <v>453600</v>
      </c>
      <c r="E62" s="104">
        <v>553600</v>
      </c>
      <c r="F62" s="104">
        <v>653600</v>
      </c>
    </row>
    <row r="63" spans="1:7" ht="62.5">
      <c r="A63" s="18" t="s">
        <v>88</v>
      </c>
      <c r="B63" s="14" t="s">
        <v>301</v>
      </c>
      <c r="C63" s="9" t="s">
        <v>302</v>
      </c>
      <c r="D63" s="104">
        <f>D64</f>
        <v>55200</v>
      </c>
      <c r="E63" s="104">
        <f>E64</f>
        <v>55200</v>
      </c>
      <c r="F63" s="104">
        <f>F64</f>
        <v>55200</v>
      </c>
    </row>
    <row r="64" spans="1:7" ht="46.9">
      <c r="A64" s="18" t="s">
        <v>88</v>
      </c>
      <c r="B64" s="14" t="s">
        <v>341</v>
      </c>
      <c r="C64" s="9" t="s">
        <v>342</v>
      </c>
      <c r="D64" s="104">
        <v>55200</v>
      </c>
      <c r="E64" s="104">
        <v>55200</v>
      </c>
      <c r="F64" s="104">
        <v>55200</v>
      </c>
    </row>
    <row r="65" spans="1:6" ht="31.6" customHeight="1">
      <c r="A65" s="18" t="s">
        <v>88</v>
      </c>
      <c r="B65" s="14" t="s">
        <v>80</v>
      </c>
      <c r="C65" s="9" t="s">
        <v>79</v>
      </c>
      <c r="D65" s="104">
        <f>D66</f>
        <v>521300</v>
      </c>
      <c r="E65" s="104">
        <f>E66</f>
        <v>531500</v>
      </c>
      <c r="F65" s="104">
        <f>F66</f>
        <v>532200</v>
      </c>
    </row>
    <row r="66" spans="1:6" ht="31.6" customHeight="1">
      <c r="A66" s="18" t="s">
        <v>88</v>
      </c>
      <c r="B66" s="14" t="s">
        <v>343</v>
      </c>
      <c r="C66" s="9" t="s">
        <v>344</v>
      </c>
      <c r="D66" s="105">
        <v>521300</v>
      </c>
      <c r="E66" s="105">
        <v>531500</v>
      </c>
      <c r="F66" s="105">
        <v>532200</v>
      </c>
    </row>
    <row r="67" spans="1:6" ht="23.3" customHeight="1">
      <c r="A67" s="18" t="s">
        <v>88</v>
      </c>
      <c r="B67" s="14" t="s">
        <v>59</v>
      </c>
      <c r="C67" s="9" t="s">
        <v>60</v>
      </c>
      <c r="D67" s="103">
        <f t="shared" ref="D67:F68" si="9">D68</f>
        <v>2400</v>
      </c>
      <c r="E67" s="103">
        <f t="shared" si="9"/>
        <v>2400</v>
      </c>
      <c r="F67" s="103">
        <f t="shared" si="9"/>
        <v>2400</v>
      </c>
    </row>
    <row r="68" spans="1:6" ht="31.6" customHeight="1">
      <c r="A68" s="18" t="s">
        <v>88</v>
      </c>
      <c r="B68" s="14" t="s">
        <v>61</v>
      </c>
      <c r="C68" s="9" t="s">
        <v>62</v>
      </c>
      <c r="D68" s="103">
        <f t="shared" si="9"/>
        <v>2400</v>
      </c>
      <c r="E68" s="103">
        <f t="shared" si="9"/>
        <v>2400</v>
      </c>
      <c r="F68" s="103">
        <f t="shared" si="9"/>
        <v>2400</v>
      </c>
    </row>
    <row r="69" spans="1:6" ht="48.1" customHeight="1">
      <c r="A69" s="18" t="s">
        <v>88</v>
      </c>
      <c r="B69" s="14" t="s">
        <v>345</v>
      </c>
      <c r="C69" s="9" t="s">
        <v>346</v>
      </c>
      <c r="D69" s="103">
        <v>2400</v>
      </c>
      <c r="E69" s="103">
        <v>2400</v>
      </c>
      <c r="F69" s="103">
        <v>2400</v>
      </c>
    </row>
    <row r="70" spans="1:6" ht="64.55" hidden="1" customHeight="1">
      <c r="A70" s="18" t="s">
        <v>88</v>
      </c>
      <c r="B70" s="14" t="s">
        <v>19</v>
      </c>
      <c r="C70" s="9" t="s">
        <v>52</v>
      </c>
      <c r="D70" s="106">
        <f t="shared" ref="D70:F71" si="10">D71</f>
        <v>0</v>
      </c>
      <c r="E70" s="106">
        <f t="shared" si="10"/>
        <v>0</v>
      </c>
      <c r="F70" s="106">
        <f t="shared" si="10"/>
        <v>0</v>
      </c>
    </row>
    <row r="71" spans="1:6" ht="67.599999999999994" hidden="1" customHeight="1">
      <c r="A71" s="18" t="s">
        <v>88</v>
      </c>
      <c r="B71" s="14" t="s">
        <v>43</v>
      </c>
      <c r="C71" s="9" t="s">
        <v>51</v>
      </c>
      <c r="D71" s="106">
        <f t="shared" si="10"/>
        <v>0</v>
      </c>
      <c r="E71" s="106">
        <f t="shared" si="10"/>
        <v>0</v>
      </c>
      <c r="F71" s="106">
        <f t="shared" si="10"/>
        <v>0</v>
      </c>
    </row>
    <row r="72" spans="1:6" ht="50.95" hidden="1" customHeight="1">
      <c r="A72" s="18" t="s">
        <v>88</v>
      </c>
      <c r="B72" s="14" t="s">
        <v>20</v>
      </c>
      <c r="C72" s="9" t="s">
        <v>83</v>
      </c>
      <c r="D72" s="100"/>
      <c r="E72" s="100"/>
      <c r="F72" s="100"/>
    </row>
    <row r="73" spans="1:6" ht="71.349999999999994" customHeight="1">
      <c r="A73" s="18" t="s">
        <v>88</v>
      </c>
      <c r="B73" s="14" t="s">
        <v>19</v>
      </c>
      <c r="C73" s="7" t="s">
        <v>52</v>
      </c>
      <c r="D73" s="100">
        <v>565700</v>
      </c>
      <c r="E73" s="100">
        <v>565700</v>
      </c>
      <c r="F73" s="100">
        <v>565700</v>
      </c>
    </row>
    <row r="74" spans="1:6" ht="69.8" customHeight="1">
      <c r="A74" s="18" t="s">
        <v>88</v>
      </c>
      <c r="B74" s="14" t="s">
        <v>43</v>
      </c>
      <c r="C74" s="9" t="s">
        <v>51</v>
      </c>
      <c r="D74" s="100">
        <f>D75</f>
        <v>565700</v>
      </c>
      <c r="E74" s="100">
        <f>E75</f>
        <v>565700</v>
      </c>
      <c r="F74" s="100">
        <f>F75</f>
        <v>565700</v>
      </c>
    </row>
    <row r="75" spans="1:6" ht="66.099999999999994" customHeight="1">
      <c r="A75" s="18" t="s">
        <v>88</v>
      </c>
      <c r="B75" s="14" t="s">
        <v>347</v>
      </c>
      <c r="C75" s="9" t="s">
        <v>348</v>
      </c>
      <c r="D75" s="100">
        <v>565700</v>
      </c>
      <c r="E75" s="100">
        <v>565700</v>
      </c>
      <c r="F75" s="100">
        <v>565700</v>
      </c>
    </row>
    <row r="76" spans="1:6" ht="23.3" customHeight="1">
      <c r="A76" s="19" t="s">
        <v>88</v>
      </c>
      <c r="B76" s="13" t="s">
        <v>21</v>
      </c>
      <c r="C76" s="6" t="s">
        <v>37</v>
      </c>
      <c r="D76" s="99">
        <f>D77</f>
        <v>43900</v>
      </c>
      <c r="E76" s="99">
        <f t="shared" ref="E76:F76" si="11">E77</f>
        <v>43900</v>
      </c>
      <c r="F76" s="99">
        <f t="shared" si="11"/>
        <v>43900</v>
      </c>
    </row>
    <row r="77" spans="1:6" ht="21.1" customHeight="1">
      <c r="A77" s="18" t="s">
        <v>88</v>
      </c>
      <c r="B77" s="14" t="s">
        <v>22</v>
      </c>
      <c r="C77" s="9" t="s">
        <v>23</v>
      </c>
      <c r="D77" s="100">
        <f>D78+D80</f>
        <v>43900</v>
      </c>
      <c r="E77" s="100">
        <f t="shared" ref="E77:F77" si="12">E78+E80</f>
        <v>43900</v>
      </c>
      <c r="F77" s="100">
        <f t="shared" si="12"/>
        <v>43900</v>
      </c>
    </row>
    <row r="78" spans="1:6" ht="29.25" customHeight="1">
      <c r="A78" s="18" t="s">
        <v>88</v>
      </c>
      <c r="B78" s="14" t="s">
        <v>71</v>
      </c>
      <c r="C78" s="9" t="s">
        <v>74</v>
      </c>
      <c r="D78" s="100">
        <v>15500</v>
      </c>
      <c r="E78" s="100">
        <v>15500</v>
      </c>
      <c r="F78" s="100">
        <v>15500</v>
      </c>
    </row>
    <row r="79" spans="1:6" ht="31.25" hidden="1">
      <c r="A79" s="18" t="s">
        <v>88</v>
      </c>
      <c r="B79" s="14" t="s">
        <v>72</v>
      </c>
      <c r="C79" s="9" t="s">
        <v>75</v>
      </c>
      <c r="D79" s="100"/>
      <c r="E79" s="100"/>
      <c r="F79" s="100"/>
    </row>
    <row r="80" spans="1:6" ht="15.8" customHeight="1">
      <c r="A80" s="18" t="s">
        <v>88</v>
      </c>
      <c r="B80" s="14" t="s">
        <v>73</v>
      </c>
      <c r="C80" s="9" t="s">
        <v>76</v>
      </c>
      <c r="D80" s="100">
        <f t="shared" ref="D80:F80" si="13">D81</f>
        <v>28400</v>
      </c>
      <c r="E80" s="100">
        <f t="shared" si="13"/>
        <v>28400</v>
      </c>
      <c r="F80" s="100">
        <f t="shared" si="13"/>
        <v>28400</v>
      </c>
    </row>
    <row r="81" spans="1:6" ht="16.5" customHeight="1">
      <c r="A81" s="39" t="s">
        <v>88</v>
      </c>
      <c r="B81" s="23" t="s">
        <v>155</v>
      </c>
      <c r="C81" s="9" t="s">
        <v>154</v>
      </c>
      <c r="D81" s="100">
        <v>28400</v>
      </c>
      <c r="E81" s="100">
        <v>28400</v>
      </c>
      <c r="F81" s="100">
        <v>28400</v>
      </c>
    </row>
    <row r="82" spans="1:6" ht="31.25">
      <c r="A82" s="18" t="s">
        <v>88</v>
      </c>
      <c r="B82" s="13" t="s">
        <v>77</v>
      </c>
      <c r="C82" s="10" t="s">
        <v>158</v>
      </c>
      <c r="D82" s="99">
        <f>D84</f>
        <v>2318200</v>
      </c>
      <c r="E82" s="99">
        <f t="shared" ref="E82:F82" si="14">E84</f>
        <v>2410900</v>
      </c>
      <c r="F82" s="99">
        <f t="shared" si="14"/>
        <v>2507300</v>
      </c>
    </row>
    <row r="83" spans="1:6" ht="31.25">
      <c r="A83" s="18" t="s">
        <v>88</v>
      </c>
      <c r="B83" s="14" t="s">
        <v>66</v>
      </c>
      <c r="C83" s="9" t="s">
        <v>67</v>
      </c>
      <c r="D83" s="100">
        <v>2318200</v>
      </c>
      <c r="E83" s="100">
        <v>2410900</v>
      </c>
      <c r="F83" s="100">
        <v>2507300</v>
      </c>
    </row>
    <row r="84" spans="1:6" ht="32.299999999999997" customHeight="1">
      <c r="A84" s="142" t="s">
        <v>88</v>
      </c>
      <c r="B84" s="143" t="s">
        <v>303</v>
      </c>
      <c r="C84" s="9" t="s">
        <v>304</v>
      </c>
      <c r="D84" s="100">
        <f>D85</f>
        <v>2318200</v>
      </c>
      <c r="E84" s="100">
        <f>E85</f>
        <v>2410900</v>
      </c>
      <c r="F84" s="100">
        <f>F85</f>
        <v>2507300</v>
      </c>
    </row>
    <row r="85" spans="1:6" ht="32.299999999999997" customHeight="1">
      <c r="A85" s="146" t="s">
        <v>88</v>
      </c>
      <c r="B85" s="147" t="s">
        <v>349</v>
      </c>
      <c r="C85" s="141" t="s">
        <v>350</v>
      </c>
      <c r="D85" s="100">
        <v>2318200</v>
      </c>
      <c r="E85" s="100">
        <v>2410900</v>
      </c>
      <c r="F85" s="100">
        <v>2507300</v>
      </c>
    </row>
    <row r="86" spans="1:6" ht="21.1" hidden="1" customHeight="1">
      <c r="A86" s="144" t="s">
        <v>88</v>
      </c>
      <c r="B86" s="145" t="s">
        <v>66</v>
      </c>
      <c r="C86" s="9" t="s">
        <v>67</v>
      </c>
      <c r="D86" s="100">
        <f t="shared" ref="D86:F87" si="15">D87</f>
        <v>0</v>
      </c>
      <c r="E86" s="100">
        <f t="shared" si="15"/>
        <v>0</v>
      </c>
      <c r="F86" s="100">
        <f t="shared" si="15"/>
        <v>0</v>
      </c>
    </row>
    <row r="87" spans="1:6" ht="18.7" hidden="1" customHeight="1">
      <c r="A87" s="18" t="s">
        <v>88</v>
      </c>
      <c r="B87" s="14" t="s">
        <v>68</v>
      </c>
      <c r="C87" s="9" t="s">
        <v>69</v>
      </c>
      <c r="D87" s="100">
        <f t="shared" si="15"/>
        <v>0</v>
      </c>
      <c r="E87" s="100">
        <f t="shared" si="15"/>
        <v>0</v>
      </c>
      <c r="F87" s="100">
        <f t="shared" si="15"/>
        <v>0</v>
      </c>
    </row>
    <row r="88" spans="1:6" ht="21.1" hidden="1" customHeight="1">
      <c r="A88" s="18" t="s">
        <v>88</v>
      </c>
      <c r="B88" s="14" t="s">
        <v>156</v>
      </c>
      <c r="C88" s="9" t="s">
        <v>157</v>
      </c>
      <c r="D88" s="100"/>
      <c r="E88" s="100"/>
      <c r="F88" s="100">
        <v>0</v>
      </c>
    </row>
    <row r="89" spans="1:6" ht="23.95" customHeight="1">
      <c r="A89" s="18" t="s">
        <v>88</v>
      </c>
      <c r="B89" s="127" t="s">
        <v>421</v>
      </c>
      <c r="C89" s="10" t="s">
        <v>420</v>
      </c>
      <c r="D89" s="99">
        <f>D96+D90+D93</f>
        <v>296800</v>
      </c>
      <c r="E89" s="99">
        <f t="shared" ref="E89:F89" si="16">E96+E90+E93</f>
        <v>294000</v>
      </c>
      <c r="F89" s="99">
        <f t="shared" si="16"/>
        <v>272400</v>
      </c>
    </row>
    <row r="90" spans="1:6" ht="29.25" customHeight="1">
      <c r="A90" s="18" t="s">
        <v>88</v>
      </c>
      <c r="B90" s="14" t="s">
        <v>435</v>
      </c>
      <c r="C90" s="9" t="s">
        <v>426</v>
      </c>
      <c r="D90" s="100">
        <f>D91</f>
        <v>30000</v>
      </c>
      <c r="E90" s="100">
        <f t="shared" ref="E90:F90" si="17">E91</f>
        <v>30000</v>
      </c>
      <c r="F90" s="100">
        <f t="shared" si="17"/>
        <v>30000</v>
      </c>
    </row>
    <row r="91" spans="1:6" ht="30.75" customHeight="1">
      <c r="A91" s="18" t="s">
        <v>88</v>
      </c>
      <c r="B91" s="14" t="s">
        <v>436</v>
      </c>
      <c r="C91" s="9" t="s">
        <v>427</v>
      </c>
      <c r="D91" s="100">
        <f>D92</f>
        <v>30000</v>
      </c>
      <c r="E91" s="100">
        <f t="shared" ref="E91:F91" si="18">E92</f>
        <v>30000</v>
      </c>
      <c r="F91" s="100">
        <f t="shared" si="18"/>
        <v>30000</v>
      </c>
    </row>
    <row r="92" spans="1:6" ht="31.6" customHeight="1">
      <c r="A92" s="18" t="s">
        <v>88</v>
      </c>
      <c r="B92" s="14" t="s">
        <v>437</v>
      </c>
      <c r="C92" s="9" t="s">
        <v>428</v>
      </c>
      <c r="D92" s="100">
        <v>30000</v>
      </c>
      <c r="E92" s="100">
        <v>30000</v>
      </c>
      <c r="F92" s="100">
        <v>30000</v>
      </c>
    </row>
    <row r="93" spans="1:6" ht="60.8" customHeight="1">
      <c r="A93" s="18" t="s">
        <v>88</v>
      </c>
      <c r="B93" s="14" t="s">
        <v>433</v>
      </c>
      <c r="C93" s="9" t="s">
        <v>434</v>
      </c>
      <c r="D93" s="100">
        <f>D94</f>
        <v>50000</v>
      </c>
      <c r="E93" s="100">
        <f t="shared" ref="E93:F93" si="19">E94</f>
        <v>50000</v>
      </c>
      <c r="F93" s="100">
        <f t="shared" si="19"/>
        <v>50000</v>
      </c>
    </row>
    <row r="94" spans="1:6" ht="53.35" customHeight="1">
      <c r="A94" s="18" t="s">
        <v>88</v>
      </c>
      <c r="B94" s="14" t="s">
        <v>431</v>
      </c>
      <c r="C94" s="9" t="s">
        <v>430</v>
      </c>
      <c r="D94" s="100">
        <f>D95</f>
        <v>50000</v>
      </c>
      <c r="E94" s="100">
        <f t="shared" ref="E94:F94" si="20">E95</f>
        <v>50000</v>
      </c>
      <c r="F94" s="100">
        <f t="shared" si="20"/>
        <v>50000</v>
      </c>
    </row>
    <row r="95" spans="1:6" ht="64.55" customHeight="1">
      <c r="A95" s="18" t="s">
        <v>88</v>
      </c>
      <c r="B95" s="14" t="s">
        <v>432</v>
      </c>
      <c r="C95" s="9" t="s">
        <v>429</v>
      </c>
      <c r="D95" s="100">
        <v>50000</v>
      </c>
      <c r="E95" s="100">
        <v>50000</v>
      </c>
      <c r="F95" s="100">
        <v>50000</v>
      </c>
    </row>
    <row r="96" spans="1:6" ht="32.299999999999997" customHeight="1">
      <c r="A96" s="18" t="s">
        <v>88</v>
      </c>
      <c r="B96" s="14" t="s">
        <v>425</v>
      </c>
      <c r="C96" s="9" t="s">
        <v>424</v>
      </c>
      <c r="D96" s="100">
        <f>D97</f>
        <v>216800</v>
      </c>
      <c r="E96" s="100">
        <f t="shared" ref="E96:F96" si="21">E97</f>
        <v>214000</v>
      </c>
      <c r="F96" s="100">
        <f t="shared" si="21"/>
        <v>192400</v>
      </c>
    </row>
    <row r="97" spans="1:7" ht="38.25" customHeight="1">
      <c r="A97" s="18" t="s">
        <v>88</v>
      </c>
      <c r="B97" s="14" t="s">
        <v>423</v>
      </c>
      <c r="C97" s="9" t="s">
        <v>422</v>
      </c>
      <c r="D97" s="100">
        <v>216800</v>
      </c>
      <c r="E97" s="100">
        <v>214000</v>
      </c>
      <c r="F97" s="100">
        <v>192400</v>
      </c>
    </row>
    <row r="98" spans="1:7" ht="23.3" customHeight="1">
      <c r="A98" s="148" t="s">
        <v>88</v>
      </c>
      <c r="B98" s="149" t="s">
        <v>24</v>
      </c>
      <c r="C98" s="52" t="s">
        <v>35</v>
      </c>
      <c r="D98" s="113">
        <f>D99+D119</f>
        <v>697900</v>
      </c>
      <c r="E98" s="101">
        <f>E99+E119</f>
        <v>708700</v>
      </c>
      <c r="F98" s="101">
        <f>F99+F119</f>
        <v>706900</v>
      </c>
    </row>
    <row r="99" spans="1:7" ht="35.35" customHeight="1">
      <c r="A99" s="87" t="s">
        <v>88</v>
      </c>
      <c r="B99" s="92" t="s">
        <v>457</v>
      </c>
      <c r="C99" s="59" t="s">
        <v>461</v>
      </c>
      <c r="D99" s="107">
        <f>D100+D102+D104+D106+D111+D113+D115+D117</f>
        <v>385800</v>
      </c>
      <c r="E99" s="107">
        <f t="shared" ref="E99:F99" si="22">E100+E102+E104+E106+E111+E113+E115+E117</f>
        <v>387600</v>
      </c>
      <c r="F99" s="107">
        <f t="shared" si="22"/>
        <v>385800</v>
      </c>
    </row>
    <row r="100" spans="1:7" ht="47.25" customHeight="1">
      <c r="A100" s="87" t="s">
        <v>88</v>
      </c>
      <c r="B100" s="92" t="s">
        <v>458</v>
      </c>
      <c r="C100" s="59" t="s">
        <v>462</v>
      </c>
      <c r="D100" s="107">
        <f>D101</f>
        <v>6100</v>
      </c>
      <c r="E100" s="73">
        <f>E101</f>
        <v>6400</v>
      </c>
      <c r="F100" s="73">
        <f>F101</f>
        <v>6100</v>
      </c>
    </row>
    <row r="101" spans="1:7" ht="66.099999999999994" customHeight="1">
      <c r="A101" s="87" t="s">
        <v>88</v>
      </c>
      <c r="B101" s="88" t="s">
        <v>305</v>
      </c>
      <c r="C101" s="129" t="s">
        <v>409</v>
      </c>
      <c r="D101" s="107">
        <v>6100</v>
      </c>
      <c r="E101" s="73">
        <v>6400</v>
      </c>
      <c r="F101" s="73">
        <v>6100</v>
      </c>
    </row>
    <row r="102" spans="1:7" ht="66.099999999999994" customHeight="1">
      <c r="A102" s="87" t="s">
        <v>88</v>
      </c>
      <c r="B102" s="88" t="s">
        <v>460</v>
      </c>
      <c r="C102" s="129" t="s">
        <v>463</v>
      </c>
      <c r="D102" s="107">
        <f>D103</f>
        <v>18700</v>
      </c>
      <c r="E102" s="73">
        <f t="shared" ref="E102:F102" si="23">E103</f>
        <v>19400</v>
      </c>
      <c r="F102" s="73">
        <f t="shared" si="23"/>
        <v>18700</v>
      </c>
    </row>
    <row r="103" spans="1:7" ht="78.150000000000006">
      <c r="A103" s="87" t="s">
        <v>88</v>
      </c>
      <c r="B103" s="88" t="s">
        <v>306</v>
      </c>
      <c r="C103" s="129" t="s">
        <v>410</v>
      </c>
      <c r="D103" s="73">
        <v>18700</v>
      </c>
      <c r="E103" s="73">
        <v>19400</v>
      </c>
      <c r="F103" s="73">
        <v>18700</v>
      </c>
      <c r="G103" s="1"/>
    </row>
    <row r="104" spans="1:7" ht="50.3" customHeight="1">
      <c r="A104" s="87" t="s">
        <v>88</v>
      </c>
      <c r="B104" s="87" t="s">
        <v>459</v>
      </c>
      <c r="C104" s="129" t="s">
        <v>464</v>
      </c>
      <c r="D104" s="73">
        <f>D105</f>
        <v>8200</v>
      </c>
      <c r="E104" s="73">
        <f t="shared" ref="E104:F104" si="24">E105</f>
        <v>8200</v>
      </c>
      <c r="F104" s="73">
        <f t="shared" si="24"/>
        <v>8200</v>
      </c>
      <c r="G104" s="1"/>
    </row>
    <row r="105" spans="1:7" ht="62.35" customHeight="1">
      <c r="A105" s="87" t="s">
        <v>88</v>
      </c>
      <c r="B105" s="88" t="s">
        <v>307</v>
      </c>
      <c r="C105" s="129" t="s">
        <v>411</v>
      </c>
      <c r="D105" s="73">
        <v>8200</v>
      </c>
      <c r="E105" s="73">
        <v>8200</v>
      </c>
      <c r="F105" s="73">
        <v>8200</v>
      </c>
      <c r="G105" s="1"/>
    </row>
    <row r="106" spans="1:7" ht="42.8">
      <c r="A106" s="87" t="s">
        <v>88</v>
      </c>
      <c r="B106" s="88" t="s">
        <v>466</v>
      </c>
      <c r="C106" s="91" t="s">
        <v>465</v>
      </c>
      <c r="D106" s="73">
        <f>D107</f>
        <v>26400</v>
      </c>
      <c r="E106" s="73">
        <f t="shared" ref="E106:F106" si="25">E107</f>
        <v>26400</v>
      </c>
      <c r="F106" s="73">
        <f t="shared" si="25"/>
        <v>26400</v>
      </c>
    </row>
    <row r="107" spans="1:7" ht="78.150000000000006">
      <c r="A107" s="87" t="s">
        <v>88</v>
      </c>
      <c r="B107" s="88" t="s">
        <v>407</v>
      </c>
      <c r="C107" s="129" t="s">
        <v>408</v>
      </c>
      <c r="D107" s="73">
        <v>26400</v>
      </c>
      <c r="E107" s="73">
        <v>26400</v>
      </c>
      <c r="F107" s="73">
        <v>26400</v>
      </c>
    </row>
    <row r="108" spans="1:7" ht="30.75" hidden="1" customHeight="1">
      <c r="A108" s="89" t="s">
        <v>88</v>
      </c>
      <c r="B108" s="90" t="s">
        <v>308</v>
      </c>
      <c r="C108" s="151" t="s">
        <v>309</v>
      </c>
      <c r="D108" s="108"/>
      <c r="E108" s="109"/>
      <c r="F108" s="109"/>
    </row>
    <row r="109" spans="1:7" ht="30.75" hidden="1" customHeight="1">
      <c r="A109" s="89" t="s">
        <v>88</v>
      </c>
      <c r="B109" s="90" t="s">
        <v>310</v>
      </c>
      <c r="C109" s="151" t="s">
        <v>311</v>
      </c>
      <c r="D109" s="108"/>
      <c r="E109" s="109"/>
      <c r="F109" s="109"/>
    </row>
    <row r="110" spans="1:7" ht="15.8" hidden="1" customHeight="1">
      <c r="A110" s="89" t="s">
        <v>88</v>
      </c>
      <c r="B110" s="90" t="s">
        <v>312</v>
      </c>
      <c r="C110" s="151" t="s">
        <v>313</v>
      </c>
      <c r="D110" s="108"/>
      <c r="E110" s="109"/>
      <c r="F110" s="109"/>
    </row>
    <row r="111" spans="1:7" ht="57.75" customHeight="1">
      <c r="A111" s="134" t="s">
        <v>88</v>
      </c>
      <c r="B111" s="90" t="s">
        <v>467</v>
      </c>
      <c r="C111" s="141" t="s">
        <v>468</v>
      </c>
      <c r="D111" s="119">
        <f>D112</f>
        <v>700</v>
      </c>
      <c r="E111" s="119">
        <f t="shared" ref="E111:F111" si="26">E112</f>
        <v>700</v>
      </c>
      <c r="F111" s="119">
        <f t="shared" si="26"/>
        <v>700</v>
      </c>
    </row>
    <row r="112" spans="1:7" ht="82.55" customHeight="1">
      <c r="A112" s="134" t="s">
        <v>88</v>
      </c>
      <c r="B112" s="88" t="s">
        <v>448</v>
      </c>
      <c r="C112" s="150" t="s">
        <v>449</v>
      </c>
      <c r="D112" s="119">
        <v>700</v>
      </c>
      <c r="E112" s="102">
        <v>700</v>
      </c>
      <c r="F112" s="102">
        <v>700</v>
      </c>
    </row>
    <row r="113" spans="1:6" ht="54" customHeight="1" thickBot="1">
      <c r="A113" s="134" t="s">
        <v>88</v>
      </c>
      <c r="B113" s="88" t="s">
        <v>469</v>
      </c>
      <c r="C113" s="140" t="s">
        <v>470</v>
      </c>
      <c r="D113" s="119">
        <f>D114</f>
        <v>12000</v>
      </c>
      <c r="E113" s="119">
        <f>E114</f>
        <v>12000</v>
      </c>
      <c r="F113" s="119">
        <f>F114</f>
        <v>12000</v>
      </c>
    </row>
    <row r="114" spans="1:6" ht="66.099999999999994" customHeight="1" thickBot="1">
      <c r="A114" s="87" t="s">
        <v>88</v>
      </c>
      <c r="B114" s="88" t="s">
        <v>308</v>
      </c>
      <c r="C114" s="128" t="s">
        <v>412</v>
      </c>
      <c r="D114" s="107">
        <v>12000</v>
      </c>
      <c r="E114" s="73">
        <v>12000</v>
      </c>
      <c r="F114" s="73">
        <v>12000</v>
      </c>
    </row>
    <row r="115" spans="1:6" ht="54" customHeight="1" thickBot="1">
      <c r="A115" s="87" t="s">
        <v>88</v>
      </c>
      <c r="B115" s="88" t="s">
        <v>471</v>
      </c>
      <c r="C115" s="130" t="s">
        <v>472</v>
      </c>
      <c r="D115" s="107">
        <f>D116</f>
        <v>182600</v>
      </c>
      <c r="E115" s="107">
        <f t="shared" ref="E115:F115" si="27">E116</f>
        <v>182600</v>
      </c>
      <c r="F115" s="107">
        <f t="shared" si="27"/>
        <v>182600</v>
      </c>
    </row>
    <row r="116" spans="1:6" ht="64.55" customHeight="1" thickBot="1">
      <c r="A116" s="87" t="s">
        <v>88</v>
      </c>
      <c r="B116" s="88" t="s">
        <v>310</v>
      </c>
      <c r="C116" s="130" t="s">
        <v>413</v>
      </c>
      <c r="D116" s="107">
        <v>182600</v>
      </c>
      <c r="E116" s="73">
        <v>182600</v>
      </c>
      <c r="F116" s="73">
        <v>182600</v>
      </c>
    </row>
    <row r="117" spans="1:6" ht="50.3" customHeight="1">
      <c r="A117" s="87" t="s">
        <v>88</v>
      </c>
      <c r="B117" s="154" t="s">
        <v>474</v>
      </c>
      <c r="C117" s="155" t="s">
        <v>473</v>
      </c>
      <c r="D117" s="105">
        <f>D118</f>
        <v>131100</v>
      </c>
      <c r="E117" s="107">
        <f t="shared" ref="E117:F117" si="28">E118</f>
        <v>131900</v>
      </c>
      <c r="F117" s="107">
        <f t="shared" si="28"/>
        <v>131100</v>
      </c>
    </row>
    <row r="118" spans="1:6" ht="62.35" customHeight="1">
      <c r="A118" s="87" t="s">
        <v>88</v>
      </c>
      <c r="B118" s="88" t="s">
        <v>312</v>
      </c>
      <c r="C118" s="129" t="s">
        <v>414</v>
      </c>
      <c r="D118" s="73">
        <v>131100</v>
      </c>
      <c r="E118" s="73">
        <v>131900</v>
      </c>
      <c r="F118" s="73">
        <v>131100</v>
      </c>
    </row>
    <row r="119" spans="1:6" ht="18" customHeight="1">
      <c r="A119" s="152" t="s">
        <v>88</v>
      </c>
      <c r="B119" s="153" t="s">
        <v>476</v>
      </c>
      <c r="C119" s="84" t="s">
        <v>475</v>
      </c>
      <c r="D119" s="107">
        <f>D120</f>
        <v>312100</v>
      </c>
      <c r="E119" s="107">
        <f t="shared" ref="E119:F119" si="29">E120</f>
        <v>321100</v>
      </c>
      <c r="F119" s="107">
        <f t="shared" si="29"/>
        <v>321100</v>
      </c>
    </row>
    <row r="120" spans="1:6" ht="84.1" customHeight="1">
      <c r="A120" s="87" t="s">
        <v>88</v>
      </c>
      <c r="B120" s="88" t="s">
        <v>330</v>
      </c>
      <c r="C120" s="59" t="s">
        <v>415</v>
      </c>
      <c r="D120" s="107">
        <v>312100</v>
      </c>
      <c r="E120" s="73">
        <v>321100</v>
      </c>
      <c r="F120" s="73">
        <v>321100</v>
      </c>
    </row>
    <row r="121" spans="1:6" ht="48.75" hidden="1" customHeight="1">
      <c r="A121" s="89" t="s">
        <v>88</v>
      </c>
      <c r="B121" s="93"/>
      <c r="C121" s="42"/>
      <c r="D121" s="107"/>
      <c r="E121" s="73"/>
      <c r="F121" s="73"/>
    </row>
    <row r="122" spans="1:6" hidden="1">
      <c r="A122" s="87" t="s">
        <v>88</v>
      </c>
      <c r="B122" s="92"/>
      <c r="C122" s="55"/>
      <c r="D122" s="107">
        <f>D123</f>
        <v>0</v>
      </c>
      <c r="E122" s="73">
        <f>E123</f>
        <v>0</v>
      </c>
      <c r="F122" s="73">
        <f>F123</f>
        <v>0</v>
      </c>
    </row>
    <row r="123" spans="1:6" hidden="1">
      <c r="A123" s="87" t="s">
        <v>88</v>
      </c>
      <c r="B123" s="92"/>
      <c r="C123" s="55"/>
      <c r="D123" s="107"/>
      <c r="E123" s="73"/>
      <c r="F123" s="73"/>
    </row>
    <row r="124" spans="1:6" ht="36.700000000000003" hidden="1" customHeight="1">
      <c r="A124" s="89" t="s">
        <v>88</v>
      </c>
      <c r="B124" s="94"/>
      <c r="C124" s="42"/>
      <c r="D124" s="107"/>
      <c r="E124" s="73"/>
      <c r="F124" s="73"/>
    </row>
    <row r="125" spans="1:6" ht="23.3" hidden="1" customHeight="1">
      <c r="A125" s="51" t="s">
        <v>88</v>
      </c>
      <c r="B125" s="49" t="s">
        <v>25</v>
      </c>
      <c r="C125" s="50" t="s">
        <v>36</v>
      </c>
      <c r="D125" s="101">
        <f t="shared" ref="D125:F126" si="30">D126</f>
        <v>0</v>
      </c>
      <c r="E125" s="101">
        <f t="shared" si="30"/>
        <v>0</v>
      </c>
      <c r="F125" s="101">
        <f t="shared" si="30"/>
        <v>0</v>
      </c>
    </row>
    <row r="126" spans="1:6" ht="23.3" hidden="1" customHeight="1">
      <c r="A126" s="53" t="s">
        <v>88</v>
      </c>
      <c r="B126" s="54" t="s">
        <v>48</v>
      </c>
      <c r="C126" s="55" t="s">
        <v>44</v>
      </c>
      <c r="D126" s="73">
        <f t="shared" si="30"/>
        <v>0</v>
      </c>
      <c r="E126" s="73">
        <f t="shared" si="30"/>
        <v>0</v>
      </c>
      <c r="F126" s="73">
        <f t="shared" si="30"/>
        <v>0</v>
      </c>
    </row>
    <row r="127" spans="1:6" ht="23.3" hidden="1" customHeight="1">
      <c r="A127" s="53" t="s">
        <v>88</v>
      </c>
      <c r="B127" s="54" t="s">
        <v>295</v>
      </c>
      <c r="C127" s="55" t="s">
        <v>159</v>
      </c>
      <c r="D127" s="73"/>
      <c r="E127" s="73">
        <v>0</v>
      </c>
      <c r="F127" s="73">
        <v>0</v>
      </c>
    </row>
    <row r="128" spans="1:6" ht="17.350000000000001" customHeight="1">
      <c r="A128" s="51" t="s">
        <v>88</v>
      </c>
      <c r="B128" s="49" t="s">
        <v>383</v>
      </c>
      <c r="C128" s="85" t="s">
        <v>36</v>
      </c>
      <c r="D128" s="101">
        <f>D129</f>
        <v>680400</v>
      </c>
      <c r="E128" s="101">
        <f t="shared" ref="E128:F128" si="31">E129</f>
        <v>0</v>
      </c>
      <c r="F128" s="101">
        <f t="shared" si="31"/>
        <v>0</v>
      </c>
    </row>
    <row r="129" spans="1:6" ht="16.5" customHeight="1">
      <c r="A129" s="53" t="s">
        <v>477</v>
      </c>
      <c r="B129" s="54" t="s">
        <v>478</v>
      </c>
      <c r="C129" s="86" t="s">
        <v>479</v>
      </c>
      <c r="D129" s="73">
        <f>D130</f>
        <v>680400</v>
      </c>
      <c r="E129" s="73">
        <f t="shared" ref="E129:F129" si="32">E130</f>
        <v>0</v>
      </c>
      <c r="F129" s="73">
        <f t="shared" si="32"/>
        <v>0</v>
      </c>
    </row>
    <row r="130" spans="1:6" ht="18.7" customHeight="1">
      <c r="A130" s="53" t="s">
        <v>88</v>
      </c>
      <c r="B130" s="54" t="s">
        <v>447</v>
      </c>
      <c r="C130" s="84" t="s">
        <v>450</v>
      </c>
      <c r="D130" s="73">
        <f>D132+D133+D134+D135+D136+D137+D138+D139+D140+D141+D142+D143+D144+D145+D146+D147</f>
        <v>680400</v>
      </c>
      <c r="E130" s="73">
        <f t="shared" ref="E130:F130" si="33">E132+E133+E134+E135+E136+E137+E138+E139+E140+E141+E142+E143+E144+E145+E146+E147</f>
        <v>0</v>
      </c>
      <c r="F130" s="73">
        <f t="shared" si="33"/>
        <v>0</v>
      </c>
    </row>
    <row r="131" spans="1:6" ht="17.350000000000001" customHeight="1">
      <c r="A131" s="51"/>
      <c r="B131" s="49"/>
      <c r="C131" s="84" t="s">
        <v>47</v>
      </c>
      <c r="D131" s="73"/>
      <c r="E131" s="73"/>
      <c r="F131" s="73"/>
    </row>
    <row r="132" spans="1:6" ht="63.7" customHeight="1">
      <c r="A132" s="79" t="s">
        <v>88</v>
      </c>
      <c r="B132" s="80" t="s">
        <v>498</v>
      </c>
      <c r="C132" s="131" t="s">
        <v>514</v>
      </c>
      <c r="D132" s="73">
        <v>43000</v>
      </c>
      <c r="E132" s="73">
        <v>0</v>
      </c>
      <c r="F132" s="73">
        <v>0</v>
      </c>
    </row>
    <row r="133" spans="1:6" ht="63" customHeight="1">
      <c r="A133" s="79" t="s">
        <v>88</v>
      </c>
      <c r="B133" s="80" t="s">
        <v>496</v>
      </c>
      <c r="C133" s="133" t="s">
        <v>497</v>
      </c>
      <c r="D133" s="73">
        <v>15000</v>
      </c>
      <c r="E133" s="73">
        <v>0</v>
      </c>
      <c r="F133" s="73">
        <v>0</v>
      </c>
    </row>
    <row r="134" spans="1:6" ht="60.8" customHeight="1">
      <c r="A134" s="79" t="s">
        <v>88</v>
      </c>
      <c r="B134" s="80" t="s">
        <v>499</v>
      </c>
      <c r="C134" s="131" t="s">
        <v>554</v>
      </c>
      <c r="D134" s="73">
        <v>23000</v>
      </c>
      <c r="E134" s="73">
        <v>0</v>
      </c>
      <c r="F134" s="73">
        <v>0</v>
      </c>
    </row>
    <row r="135" spans="1:6" ht="60.8" customHeight="1">
      <c r="A135" s="79" t="s">
        <v>88</v>
      </c>
      <c r="B135" s="80" t="s">
        <v>495</v>
      </c>
      <c r="C135" s="131" t="s">
        <v>551</v>
      </c>
      <c r="D135" s="73">
        <v>45000</v>
      </c>
      <c r="E135" s="73">
        <v>0</v>
      </c>
      <c r="F135" s="73">
        <v>0</v>
      </c>
    </row>
    <row r="136" spans="1:6" ht="63" customHeight="1">
      <c r="A136" s="79" t="s">
        <v>88</v>
      </c>
      <c r="B136" s="80" t="s">
        <v>501</v>
      </c>
      <c r="C136" s="131" t="s">
        <v>552</v>
      </c>
      <c r="D136" s="73">
        <v>24400</v>
      </c>
      <c r="E136" s="73">
        <v>0</v>
      </c>
      <c r="F136" s="73">
        <v>0</v>
      </c>
    </row>
    <row r="137" spans="1:6" ht="97.5" customHeight="1">
      <c r="A137" s="79" t="s">
        <v>88</v>
      </c>
      <c r="B137" s="80" t="s">
        <v>490</v>
      </c>
      <c r="C137" s="131" t="s">
        <v>511</v>
      </c>
      <c r="D137" s="73">
        <v>86000</v>
      </c>
      <c r="E137" s="73">
        <v>0</v>
      </c>
      <c r="F137" s="73">
        <v>0</v>
      </c>
    </row>
    <row r="138" spans="1:6" ht="66.75" customHeight="1">
      <c r="A138" s="79" t="s">
        <v>88</v>
      </c>
      <c r="B138" s="80" t="s">
        <v>491</v>
      </c>
      <c r="C138" s="132" t="s">
        <v>520</v>
      </c>
      <c r="D138" s="73">
        <v>31000</v>
      </c>
      <c r="E138" s="73">
        <v>0</v>
      </c>
      <c r="F138" s="73">
        <v>0</v>
      </c>
    </row>
    <row r="139" spans="1:6" ht="83.25" customHeight="1">
      <c r="A139" s="79" t="s">
        <v>88</v>
      </c>
      <c r="B139" s="80" t="s">
        <v>493</v>
      </c>
      <c r="C139" s="131" t="s">
        <v>494</v>
      </c>
      <c r="D139" s="73">
        <v>41000</v>
      </c>
      <c r="E139" s="73">
        <v>0</v>
      </c>
      <c r="F139" s="73">
        <v>0</v>
      </c>
    </row>
    <row r="140" spans="1:6" ht="63" customHeight="1">
      <c r="A140" s="79" t="s">
        <v>500</v>
      </c>
      <c r="B140" s="80" t="s">
        <v>502</v>
      </c>
      <c r="C140" s="131" t="s">
        <v>555</v>
      </c>
      <c r="D140" s="73">
        <v>65000</v>
      </c>
      <c r="E140" s="73">
        <v>0</v>
      </c>
      <c r="F140" s="73">
        <v>0</v>
      </c>
    </row>
    <row r="141" spans="1:6" ht="78.150000000000006">
      <c r="A141" s="79" t="s">
        <v>88</v>
      </c>
      <c r="B141" s="80" t="s">
        <v>503</v>
      </c>
      <c r="C141" s="131" t="s">
        <v>556</v>
      </c>
      <c r="D141" s="73">
        <v>72000</v>
      </c>
      <c r="E141" s="73">
        <v>0</v>
      </c>
      <c r="F141" s="73">
        <v>0</v>
      </c>
    </row>
    <row r="142" spans="1:6" ht="77.3" customHeight="1">
      <c r="A142" s="79" t="s">
        <v>88</v>
      </c>
      <c r="B142" s="80" t="s">
        <v>504</v>
      </c>
      <c r="C142" s="131" t="s">
        <v>557</v>
      </c>
      <c r="D142" s="73">
        <v>41000</v>
      </c>
      <c r="E142" s="73">
        <v>0</v>
      </c>
      <c r="F142" s="73">
        <v>0</v>
      </c>
    </row>
    <row r="143" spans="1:6" ht="81" customHeight="1">
      <c r="A143" s="79" t="s">
        <v>88</v>
      </c>
      <c r="B143" s="80" t="s">
        <v>505</v>
      </c>
      <c r="C143" s="131" t="s">
        <v>558</v>
      </c>
      <c r="D143" s="73">
        <v>68000</v>
      </c>
      <c r="E143" s="73">
        <v>0</v>
      </c>
      <c r="F143" s="73">
        <v>0</v>
      </c>
    </row>
    <row r="144" spans="1:6" ht="79.5" customHeight="1">
      <c r="A144" s="79" t="s">
        <v>88</v>
      </c>
      <c r="B144" s="80" t="s">
        <v>506</v>
      </c>
      <c r="C144" s="131" t="s">
        <v>553</v>
      </c>
      <c r="D144" s="73">
        <v>29000</v>
      </c>
      <c r="E144" s="73">
        <v>0</v>
      </c>
      <c r="F144" s="73">
        <v>0</v>
      </c>
    </row>
    <row r="145" spans="1:10" ht="63" customHeight="1">
      <c r="A145" s="79" t="s">
        <v>88</v>
      </c>
      <c r="B145" s="80" t="s">
        <v>508</v>
      </c>
      <c r="C145" s="131" t="s">
        <v>507</v>
      </c>
      <c r="D145" s="73">
        <v>23000</v>
      </c>
      <c r="E145" s="73">
        <v>0</v>
      </c>
      <c r="F145" s="73">
        <v>0</v>
      </c>
    </row>
    <row r="146" spans="1:10" ht="63" customHeight="1">
      <c r="A146" s="79" t="s">
        <v>88</v>
      </c>
      <c r="B146" s="80" t="s">
        <v>509</v>
      </c>
      <c r="C146" s="131" t="s">
        <v>521</v>
      </c>
      <c r="D146" s="73">
        <v>13000</v>
      </c>
      <c r="E146" s="73">
        <v>0</v>
      </c>
      <c r="F146" s="73">
        <v>0</v>
      </c>
    </row>
    <row r="147" spans="1:10" ht="49.6" customHeight="1">
      <c r="A147" s="79" t="s">
        <v>88</v>
      </c>
      <c r="B147" s="80" t="s">
        <v>510</v>
      </c>
      <c r="C147" s="131" t="s">
        <v>522</v>
      </c>
      <c r="D147" s="73">
        <v>61000</v>
      </c>
      <c r="E147" s="73">
        <v>0</v>
      </c>
      <c r="F147" s="73">
        <v>0</v>
      </c>
    </row>
    <row r="148" spans="1:10" ht="23.3" customHeight="1">
      <c r="A148" s="51" t="s">
        <v>88</v>
      </c>
      <c r="B148" s="49" t="s">
        <v>26</v>
      </c>
      <c r="C148" s="52" t="s">
        <v>27</v>
      </c>
      <c r="D148" s="101">
        <f>D149</f>
        <v>312569332.46000004</v>
      </c>
      <c r="E148" s="101">
        <f t="shared" ref="E148:F148" si="34">E149</f>
        <v>283228100</v>
      </c>
      <c r="F148" s="101">
        <f t="shared" si="34"/>
        <v>284720600</v>
      </c>
    </row>
    <row r="149" spans="1:10" ht="31.6" customHeight="1">
      <c r="A149" s="51" t="s">
        <v>88</v>
      </c>
      <c r="B149" s="49" t="s">
        <v>38</v>
      </c>
      <c r="C149" s="50" t="s">
        <v>39</v>
      </c>
      <c r="D149" s="101">
        <f>D150+D241+D281</f>
        <v>312569332.46000004</v>
      </c>
      <c r="E149" s="101">
        <f>E150+E241+E281</f>
        <v>283228100</v>
      </c>
      <c r="F149" s="101">
        <f>F150+F241+F281</f>
        <v>284720600</v>
      </c>
    </row>
    <row r="150" spans="1:10" s="2" customFormat="1" ht="23.3" customHeight="1">
      <c r="A150" s="51" t="s">
        <v>88</v>
      </c>
      <c r="B150" s="56" t="s">
        <v>163</v>
      </c>
      <c r="C150" s="57" t="s">
        <v>120</v>
      </c>
      <c r="D150" s="101">
        <f>D159</f>
        <v>87256000</v>
      </c>
      <c r="E150" s="101">
        <f t="shared" ref="E150:F150" si="35">E159</f>
        <v>82924000</v>
      </c>
      <c r="F150" s="101">
        <f t="shared" si="35"/>
        <v>78717000</v>
      </c>
    </row>
    <row r="151" spans="1:10" s="2" customFormat="1" ht="23.3" hidden="1" customHeight="1">
      <c r="A151" s="53" t="s">
        <v>88</v>
      </c>
      <c r="B151" s="54" t="s">
        <v>160</v>
      </c>
      <c r="C151" s="55" t="s">
        <v>84</v>
      </c>
      <c r="D151" s="101" t="e">
        <f>D152+#REF!+D283+#REF!</f>
        <v>#REF!</v>
      </c>
      <c r="E151" s="110">
        <f>E152</f>
        <v>0</v>
      </c>
      <c r="F151" s="110">
        <f>F152</f>
        <v>0</v>
      </c>
    </row>
    <row r="152" spans="1:10" s="2" customFormat="1" ht="31.6" hidden="1" customHeight="1">
      <c r="A152" s="53" t="s">
        <v>88</v>
      </c>
      <c r="B152" s="54" t="s">
        <v>162</v>
      </c>
      <c r="C152" s="55" t="s">
        <v>161</v>
      </c>
      <c r="D152" s="111"/>
      <c r="E152" s="111"/>
      <c r="F152" s="111"/>
    </row>
    <row r="153" spans="1:10" s="2" customFormat="1" ht="31.25" hidden="1">
      <c r="A153" s="53" t="s">
        <v>88</v>
      </c>
      <c r="B153" s="54" t="s">
        <v>164</v>
      </c>
      <c r="C153" s="55" t="s">
        <v>34</v>
      </c>
      <c r="D153" s="111">
        <f>D154</f>
        <v>0</v>
      </c>
      <c r="E153" s="111">
        <f>E154</f>
        <v>0</v>
      </c>
      <c r="F153" s="111">
        <f>F154</f>
        <v>0</v>
      </c>
    </row>
    <row r="154" spans="1:10" s="2" customFormat="1" ht="31.6" hidden="1" customHeight="1">
      <c r="A154" s="53" t="s">
        <v>88</v>
      </c>
      <c r="B154" s="54" t="s">
        <v>166</v>
      </c>
      <c r="C154" s="55" t="s">
        <v>165</v>
      </c>
      <c r="D154" s="73">
        <f>D156+D157+D158</f>
        <v>0</v>
      </c>
      <c r="E154" s="73">
        <f>E156+E157+E158</f>
        <v>0</v>
      </c>
      <c r="F154" s="73">
        <f>F156+F157+F158</f>
        <v>0</v>
      </c>
      <c r="J154" s="4"/>
    </row>
    <row r="155" spans="1:10" s="31" customFormat="1" ht="16.5" hidden="1" customHeight="1">
      <c r="A155" s="53"/>
      <c r="B155" s="58"/>
      <c r="C155" s="59" t="s">
        <v>47</v>
      </c>
      <c r="D155" s="112"/>
      <c r="E155" s="112"/>
      <c r="F155" s="112"/>
    </row>
    <row r="156" spans="1:10" s="31" customFormat="1" ht="23.3" hidden="1" customHeight="1">
      <c r="A156" s="53"/>
      <c r="B156" s="58"/>
      <c r="C156" s="60" t="s">
        <v>64</v>
      </c>
      <c r="D156" s="73">
        <v>0</v>
      </c>
      <c r="E156" s="73">
        <v>0</v>
      </c>
      <c r="F156" s="73">
        <v>0</v>
      </c>
    </row>
    <row r="157" spans="1:10" s="31" customFormat="1" ht="19.55" hidden="1" customHeight="1">
      <c r="A157" s="53"/>
      <c r="B157" s="58"/>
      <c r="C157" s="60" t="s">
        <v>65</v>
      </c>
      <c r="D157" s="73">
        <v>0</v>
      </c>
      <c r="E157" s="73">
        <v>0</v>
      </c>
      <c r="F157" s="73">
        <v>0</v>
      </c>
    </row>
    <row r="158" spans="1:10" s="31" customFormat="1" ht="19.55" hidden="1" customHeight="1">
      <c r="A158" s="53"/>
      <c r="B158" s="58"/>
      <c r="C158" s="60" t="s">
        <v>78</v>
      </c>
      <c r="D158" s="73">
        <v>0</v>
      </c>
      <c r="E158" s="73">
        <v>0</v>
      </c>
      <c r="F158" s="73">
        <v>0</v>
      </c>
    </row>
    <row r="159" spans="1:10" s="31" customFormat="1" ht="19.55" customHeight="1">
      <c r="A159" s="53" t="s">
        <v>88</v>
      </c>
      <c r="B159" s="98" t="s">
        <v>160</v>
      </c>
      <c r="C159" s="59" t="s">
        <v>84</v>
      </c>
      <c r="D159" s="73">
        <f>D160</f>
        <v>87256000</v>
      </c>
      <c r="E159" s="73">
        <f t="shared" ref="E159:F159" si="36">E160</f>
        <v>82924000</v>
      </c>
      <c r="F159" s="73">
        <f t="shared" si="36"/>
        <v>78717000</v>
      </c>
    </row>
    <row r="160" spans="1:10" s="31" customFormat="1" ht="32.299999999999997" customHeight="1">
      <c r="A160" s="53" t="s">
        <v>88</v>
      </c>
      <c r="B160" s="54" t="s">
        <v>351</v>
      </c>
      <c r="C160" s="59" t="s">
        <v>438</v>
      </c>
      <c r="D160" s="73">
        <v>87256000</v>
      </c>
      <c r="E160" s="73">
        <v>82924000</v>
      </c>
      <c r="F160" s="73">
        <v>78717000</v>
      </c>
    </row>
    <row r="161" spans="1:6" s="2" customFormat="1" ht="31.25" hidden="1">
      <c r="A161" s="53" t="s">
        <v>88</v>
      </c>
      <c r="B161" s="49" t="s">
        <v>168</v>
      </c>
      <c r="C161" s="50" t="s">
        <v>167</v>
      </c>
      <c r="D161" s="101">
        <f>D162+D164+D166+D168+D173+D175+D177+D179+D183+D185+D187+D189+D191+D193+D195+D197+D199+D201+D203+D205+D207+D209+D211+D213+D181</f>
        <v>0</v>
      </c>
      <c r="E161" s="101">
        <f>E162+E164+E166+E168+E173+E175+E177+E179+E183+E185+E187+E189+E191+E193+E195+E197+E199+E201+E203+E205+E207+E209+E211+E213+E181</f>
        <v>0</v>
      </c>
      <c r="F161" s="101">
        <f>F162+F164+F166+F168+F173+F175+F177+F179+F183+F185+F187+F189+F191+F193+F195+F197+F199+F201+F203+F205+F207+F209+F211+F213+F181</f>
        <v>0</v>
      </c>
    </row>
    <row r="162" spans="1:6" s="2" customFormat="1" ht="46.9" hidden="1">
      <c r="A162" s="53" t="s">
        <v>88</v>
      </c>
      <c r="B162" s="61" t="s">
        <v>170</v>
      </c>
      <c r="C162" s="55" t="s">
        <v>169</v>
      </c>
      <c r="D162" s="107">
        <f>D163</f>
        <v>0</v>
      </c>
      <c r="E162" s="107">
        <f>E163</f>
        <v>0</v>
      </c>
      <c r="F162" s="107">
        <f>F163</f>
        <v>0</v>
      </c>
    </row>
    <row r="163" spans="1:6" s="2" customFormat="1" ht="46.9" hidden="1">
      <c r="A163" s="62" t="s">
        <v>88</v>
      </c>
      <c r="B163" s="63" t="s">
        <v>172</v>
      </c>
      <c r="C163" s="64" t="s">
        <v>171</v>
      </c>
      <c r="D163" s="73"/>
      <c r="E163" s="113"/>
      <c r="F163" s="113"/>
    </row>
    <row r="164" spans="1:6" s="2" customFormat="1" ht="31.25" hidden="1">
      <c r="A164" s="81" t="s">
        <v>88</v>
      </c>
      <c r="B164" s="66" t="s">
        <v>297</v>
      </c>
      <c r="C164" s="82" t="s">
        <v>299</v>
      </c>
      <c r="D164" s="73">
        <f>D165</f>
        <v>0</v>
      </c>
      <c r="E164" s="73">
        <f>E165</f>
        <v>0</v>
      </c>
      <c r="F164" s="73">
        <f>F165</f>
        <v>0</v>
      </c>
    </row>
    <row r="165" spans="1:6" s="2" customFormat="1" ht="31.25" hidden="1">
      <c r="A165" s="53" t="s">
        <v>88</v>
      </c>
      <c r="B165" s="68" t="s">
        <v>298</v>
      </c>
      <c r="C165" s="83" t="s">
        <v>249</v>
      </c>
      <c r="D165" s="73"/>
      <c r="E165" s="107">
        <v>0</v>
      </c>
      <c r="F165" s="107">
        <v>0</v>
      </c>
    </row>
    <row r="166" spans="1:6" s="2" customFormat="1" ht="46.9" hidden="1">
      <c r="A166" s="65" t="s">
        <v>88</v>
      </c>
      <c r="B166" s="66" t="s">
        <v>174</v>
      </c>
      <c r="C166" s="67" t="s">
        <v>173</v>
      </c>
      <c r="D166" s="73">
        <f>D167</f>
        <v>0</v>
      </c>
      <c r="E166" s="73">
        <f>E167</f>
        <v>0</v>
      </c>
      <c r="F166" s="73">
        <f>F167</f>
        <v>0</v>
      </c>
    </row>
    <row r="167" spans="1:6" s="2" customFormat="1" ht="46.9" hidden="1">
      <c r="A167" s="53" t="s">
        <v>88</v>
      </c>
      <c r="B167" s="68" t="s">
        <v>176</v>
      </c>
      <c r="C167" s="69" t="s">
        <v>175</v>
      </c>
      <c r="D167" s="73"/>
      <c r="E167" s="73"/>
      <c r="F167" s="73"/>
    </row>
    <row r="168" spans="1:6" s="31" customFormat="1" ht="62.5" hidden="1">
      <c r="A168" s="53" t="s">
        <v>88</v>
      </c>
      <c r="B168" s="54" t="s">
        <v>177</v>
      </c>
      <c r="C168" s="55" t="s">
        <v>130</v>
      </c>
      <c r="D168" s="114">
        <f>D169</f>
        <v>0</v>
      </c>
      <c r="E168" s="114">
        <f>E169</f>
        <v>0</v>
      </c>
      <c r="F168" s="114">
        <f>F169</f>
        <v>0</v>
      </c>
    </row>
    <row r="169" spans="1:6" s="31" customFormat="1" ht="62.5" hidden="1">
      <c r="A169" s="53" t="s">
        <v>88</v>
      </c>
      <c r="B169" s="54" t="s">
        <v>179</v>
      </c>
      <c r="C169" s="55" t="s">
        <v>178</v>
      </c>
      <c r="D169" s="114">
        <f>D171+D172</f>
        <v>0</v>
      </c>
      <c r="E169" s="114">
        <f>E171+E172</f>
        <v>0</v>
      </c>
      <c r="F169" s="114">
        <f>F171+F172</f>
        <v>0</v>
      </c>
    </row>
    <row r="170" spans="1:6" s="31" customFormat="1" hidden="1">
      <c r="A170" s="53"/>
      <c r="B170" s="54"/>
      <c r="C170" s="59" t="s">
        <v>47</v>
      </c>
      <c r="D170" s="114"/>
      <c r="E170" s="114"/>
      <c r="F170" s="114"/>
    </row>
    <row r="171" spans="1:6" s="32" customFormat="1" ht="31.25" hidden="1">
      <c r="A171" s="79"/>
      <c r="B171" s="80"/>
      <c r="C171" s="77" t="s">
        <v>128</v>
      </c>
      <c r="D171" s="114"/>
      <c r="E171" s="114">
        <v>0</v>
      </c>
      <c r="F171" s="114">
        <v>0</v>
      </c>
    </row>
    <row r="172" spans="1:6" s="32" customFormat="1" ht="46.9" hidden="1">
      <c r="A172" s="79"/>
      <c r="B172" s="80"/>
      <c r="C172" s="77" t="s">
        <v>129</v>
      </c>
      <c r="D172" s="114"/>
      <c r="E172" s="114">
        <v>0</v>
      </c>
      <c r="F172" s="114">
        <v>0</v>
      </c>
    </row>
    <row r="173" spans="1:6" s="34" customFormat="1" ht="62.5" hidden="1">
      <c r="A173" s="70" t="s">
        <v>88</v>
      </c>
      <c r="B173" s="71" t="s">
        <v>181</v>
      </c>
      <c r="C173" s="72" t="s">
        <v>180</v>
      </c>
      <c r="D173" s="107">
        <f>D174</f>
        <v>0</v>
      </c>
      <c r="E173" s="107">
        <f>E174</f>
        <v>0</v>
      </c>
      <c r="F173" s="107">
        <f>F174</f>
        <v>0</v>
      </c>
    </row>
    <row r="174" spans="1:6" s="33" customFormat="1" ht="50.3" hidden="1" customHeight="1">
      <c r="A174" s="53" t="s">
        <v>88</v>
      </c>
      <c r="B174" s="54" t="s">
        <v>183</v>
      </c>
      <c r="C174" s="55" t="s">
        <v>182</v>
      </c>
      <c r="D174" s="107"/>
      <c r="E174" s="107"/>
      <c r="F174" s="107"/>
    </row>
    <row r="175" spans="1:6" s="33" customFormat="1" ht="93.75" hidden="1">
      <c r="A175" s="53" t="s">
        <v>88</v>
      </c>
      <c r="B175" s="54" t="s">
        <v>185</v>
      </c>
      <c r="C175" s="55" t="s">
        <v>184</v>
      </c>
      <c r="D175" s="107">
        <f>D176</f>
        <v>0</v>
      </c>
      <c r="E175" s="107">
        <f>E176</f>
        <v>0</v>
      </c>
      <c r="F175" s="107">
        <f>F176</f>
        <v>0</v>
      </c>
    </row>
    <row r="176" spans="1:6" s="33" customFormat="1" ht="85.6" hidden="1" customHeight="1">
      <c r="A176" s="53" t="s">
        <v>88</v>
      </c>
      <c r="B176" s="54" t="s">
        <v>186</v>
      </c>
      <c r="C176" s="55" t="s">
        <v>187</v>
      </c>
      <c r="D176" s="107"/>
      <c r="E176" s="107"/>
      <c r="F176" s="107"/>
    </row>
    <row r="177" spans="1:6" s="33" customFormat="1" ht="31.25" hidden="1">
      <c r="A177" s="53" t="s">
        <v>88</v>
      </c>
      <c r="B177" s="54" t="s">
        <v>189</v>
      </c>
      <c r="C177" s="55" t="s">
        <v>188</v>
      </c>
      <c r="D177" s="107">
        <f>D178</f>
        <v>0</v>
      </c>
      <c r="E177" s="107">
        <f>E178</f>
        <v>0</v>
      </c>
      <c r="F177" s="107">
        <f>F178</f>
        <v>0</v>
      </c>
    </row>
    <row r="178" spans="1:6" s="33" customFormat="1" ht="31.25" hidden="1">
      <c r="A178" s="53" t="s">
        <v>88</v>
      </c>
      <c r="B178" s="54" t="s">
        <v>191</v>
      </c>
      <c r="C178" s="55" t="s">
        <v>190</v>
      </c>
      <c r="D178" s="107"/>
      <c r="E178" s="107"/>
      <c r="F178" s="107"/>
    </row>
    <row r="179" spans="1:6" s="33" customFormat="1" ht="62.5" hidden="1">
      <c r="A179" s="53" t="s">
        <v>88</v>
      </c>
      <c r="B179" s="54" t="s">
        <v>193</v>
      </c>
      <c r="C179" s="55" t="s">
        <v>192</v>
      </c>
      <c r="D179" s="107">
        <f>D180</f>
        <v>0</v>
      </c>
      <c r="E179" s="107">
        <f>E180</f>
        <v>0</v>
      </c>
      <c r="F179" s="107">
        <f>F180</f>
        <v>0</v>
      </c>
    </row>
    <row r="180" spans="1:6" s="33" customFormat="1" ht="62.5" hidden="1">
      <c r="A180" s="53" t="s">
        <v>88</v>
      </c>
      <c r="B180" s="54" t="s">
        <v>195</v>
      </c>
      <c r="C180" s="55" t="s">
        <v>194</v>
      </c>
      <c r="D180" s="107"/>
      <c r="E180" s="107"/>
      <c r="F180" s="107"/>
    </row>
    <row r="181" spans="1:6" s="33" customFormat="1" ht="31.25" hidden="1">
      <c r="A181" s="53" t="s">
        <v>88</v>
      </c>
      <c r="B181" s="54" t="s">
        <v>288</v>
      </c>
      <c r="C181" s="55" t="s">
        <v>287</v>
      </c>
      <c r="D181" s="107">
        <f>D182</f>
        <v>0</v>
      </c>
      <c r="E181" s="107">
        <f>E182</f>
        <v>0</v>
      </c>
      <c r="F181" s="107">
        <f>F182</f>
        <v>0</v>
      </c>
    </row>
    <row r="182" spans="1:6" s="33" customFormat="1" ht="46.9" hidden="1">
      <c r="A182" s="53" t="s">
        <v>88</v>
      </c>
      <c r="B182" s="54" t="s">
        <v>289</v>
      </c>
      <c r="C182" s="55" t="s">
        <v>290</v>
      </c>
      <c r="D182" s="107"/>
      <c r="E182" s="107"/>
      <c r="F182" s="107"/>
    </row>
    <row r="183" spans="1:6" s="33" customFormat="1" ht="46.9" hidden="1">
      <c r="A183" s="53" t="s">
        <v>88</v>
      </c>
      <c r="B183" s="54" t="s">
        <v>197</v>
      </c>
      <c r="C183" s="55" t="s">
        <v>196</v>
      </c>
      <c r="D183" s="107">
        <f>D184</f>
        <v>0</v>
      </c>
      <c r="E183" s="107">
        <f>E184</f>
        <v>0</v>
      </c>
      <c r="F183" s="107">
        <f>F184</f>
        <v>0</v>
      </c>
    </row>
    <row r="184" spans="1:6" s="33" customFormat="1" ht="46.9" hidden="1">
      <c r="A184" s="53" t="s">
        <v>88</v>
      </c>
      <c r="B184" s="54" t="s">
        <v>199</v>
      </c>
      <c r="C184" s="55" t="s">
        <v>198</v>
      </c>
      <c r="D184" s="107"/>
      <c r="E184" s="107"/>
      <c r="F184" s="107"/>
    </row>
    <row r="185" spans="1:6" s="33" customFormat="1" ht="46.9" hidden="1">
      <c r="A185" s="53" t="s">
        <v>88</v>
      </c>
      <c r="B185" s="54" t="s">
        <v>201</v>
      </c>
      <c r="C185" s="55" t="s">
        <v>200</v>
      </c>
      <c r="D185" s="107">
        <f>D186</f>
        <v>0</v>
      </c>
      <c r="E185" s="107">
        <f>E186</f>
        <v>0</v>
      </c>
      <c r="F185" s="107">
        <f>F186</f>
        <v>0</v>
      </c>
    </row>
    <row r="186" spans="1:6" s="33" customFormat="1" ht="46.9" hidden="1">
      <c r="A186" s="53" t="s">
        <v>88</v>
      </c>
      <c r="B186" s="54" t="s">
        <v>203</v>
      </c>
      <c r="C186" s="55" t="s">
        <v>202</v>
      </c>
      <c r="D186" s="107"/>
      <c r="E186" s="107"/>
      <c r="F186" s="107"/>
    </row>
    <row r="187" spans="1:6" s="33" customFormat="1" ht="40.6" hidden="1" customHeight="1">
      <c r="A187" s="53" t="s">
        <v>88</v>
      </c>
      <c r="B187" s="54" t="s">
        <v>205</v>
      </c>
      <c r="C187" s="55" t="s">
        <v>204</v>
      </c>
      <c r="D187" s="107">
        <f>D188</f>
        <v>0</v>
      </c>
      <c r="E187" s="107">
        <f>E188</f>
        <v>0</v>
      </c>
      <c r="F187" s="107">
        <f>F188</f>
        <v>0</v>
      </c>
    </row>
    <row r="188" spans="1:6" s="33" customFormat="1" ht="46.9" hidden="1">
      <c r="A188" s="53" t="s">
        <v>88</v>
      </c>
      <c r="B188" s="54" t="s">
        <v>207</v>
      </c>
      <c r="C188" s="55" t="s">
        <v>206</v>
      </c>
      <c r="D188" s="107"/>
      <c r="E188" s="107"/>
      <c r="F188" s="107"/>
    </row>
    <row r="189" spans="1:6" s="33" customFormat="1" ht="46.9" hidden="1">
      <c r="A189" s="53" t="s">
        <v>88</v>
      </c>
      <c r="B189" s="54" t="s">
        <v>209</v>
      </c>
      <c r="C189" s="55" t="s">
        <v>208</v>
      </c>
      <c r="D189" s="107">
        <f>D190</f>
        <v>0</v>
      </c>
      <c r="E189" s="107">
        <f>E190</f>
        <v>0</v>
      </c>
      <c r="F189" s="107">
        <f>F190</f>
        <v>0</v>
      </c>
    </row>
    <row r="190" spans="1:6" s="33" customFormat="1" ht="46.9" hidden="1">
      <c r="A190" s="53" t="s">
        <v>88</v>
      </c>
      <c r="B190" s="54" t="s">
        <v>210</v>
      </c>
      <c r="C190" s="55" t="s">
        <v>211</v>
      </c>
      <c r="D190" s="107"/>
      <c r="E190" s="107"/>
      <c r="F190" s="107"/>
    </row>
    <row r="191" spans="1:6" s="33" customFormat="1" ht="31.25" hidden="1">
      <c r="A191" s="53" t="s">
        <v>88</v>
      </c>
      <c r="B191" s="54" t="s">
        <v>213</v>
      </c>
      <c r="C191" s="55" t="s">
        <v>212</v>
      </c>
      <c r="D191" s="107">
        <f>D192</f>
        <v>0</v>
      </c>
      <c r="E191" s="107">
        <f>E192</f>
        <v>0</v>
      </c>
      <c r="F191" s="107">
        <f>F192</f>
        <v>0</v>
      </c>
    </row>
    <row r="192" spans="1:6" s="33" customFormat="1" ht="31.25" hidden="1">
      <c r="A192" s="53" t="s">
        <v>88</v>
      </c>
      <c r="B192" s="54" t="s">
        <v>215</v>
      </c>
      <c r="C192" s="55" t="s">
        <v>214</v>
      </c>
      <c r="D192" s="107"/>
      <c r="E192" s="107"/>
      <c r="F192" s="107"/>
    </row>
    <row r="193" spans="1:6" s="33" customFormat="1" ht="31.25" hidden="1">
      <c r="A193" s="53" t="s">
        <v>88</v>
      </c>
      <c r="B193" s="54" t="s">
        <v>217</v>
      </c>
      <c r="C193" s="55" t="s">
        <v>216</v>
      </c>
      <c r="D193" s="107">
        <f>D194</f>
        <v>0</v>
      </c>
      <c r="E193" s="107">
        <f>E194</f>
        <v>0</v>
      </c>
      <c r="F193" s="107">
        <f>F194</f>
        <v>0</v>
      </c>
    </row>
    <row r="194" spans="1:6" s="33" customFormat="1" ht="46.9" hidden="1">
      <c r="A194" s="53" t="s">
        <v>88</v>
      </c>
      <c r="B194" s="54" t="s">
        <v>219</v>
      </c>
      <c r="C194" s="55" t="s">
        <v>218</v>
      </c>
      <c r="D194" s="107"/>
      <c r="E194" s="107"/>
      <c r="F194" s="107"/>
    </row>
    <row r="195" spans="1:6" s="33" customFormat="1" ht="31.25" hidden="1">
      <c r="A195" s="53" t="s">
        <v>88</v>
      </c>
      <c r="B195" s="54" t="s">
        <v>220</v>
      </c>
      <c r="C195" s="55" t="s">
        <v>139</v>
      </c>
      <c r="D195" s="107">
        <f>D196</f>
        <v>0</v>
      </c>
      <c r="E195" s="107">
        <f>E196</f>
        <v>0</v>
      </c>
      <c r="F195" s="107">
        <f>F196</f>
        <v>0</v>
      </c>
    </row>
    <row r="196" spans="1:6" s="33" customFormat="1" ht="31.25" hidden="1">
      <c r="A196" s="53" t="s">
        <v>88</v>
      </c>
      <c r="B196" s="54" t="s">
        <v>222</v>
      </c>
      <c r="C196" s="55" t="s">
        <v>221</v>
      </c>
      <c r="D196" s="107"/>
      <c r="E196" s="107"/>
      <c r="F196" s="107"/>
    </row>
    <row r="197" spans="1:6" s="33" customFormat="1" ht="54" hidden="1" customHeight="1">
      <c r="A197" s="53" t="s">
        <v>88</v>
      </c>
      <c r="B197" s="54" t="s">
        <v>224</v>
      </c>
      <c r="C197" s="55" t="s">
        <v>223</v>
      </c>
      <c r="D197" s="107">
        <f>D198</f>
        <v>0</v>
      </c>
      <c r="E197" s="107">
        <f>E198</f>
        <v>0</v>
      </c>
      <c r="F197" s="107">
        <f>F198</f>
        <v>0</v>
      </c>
    </row>
    <row r="198" spans="1:6" s="33" customFormat="1" ht="53.35" hidden="1" customHeight="1">
      <c r="A198" s="53" t="s">
        <v>88</v>
      </c>
      <c r="B198" s="54" t="s">
        <v>226</v>
      </c>
      <c r="C198" s="55" t="s">
        <v>225</v>
      </c>
      <c r="D198" s="107"/>
      <c r="E198" s="107"/>
      <c r="F198" s="107"/>
    </row>
    <row r="199" spans="1:6" s="33" customFormat="1" ht="39.75" hidden="1" customHeight="1">
      <c r="A199" s="53" t="s">
        <v>88</v>
      </c>
      <c r="B199" s="54" t="s">
        <v>228</v>
      </c>
      <c r="C199" s="55" t="s">
        <v>227</v>
      </c>
      <c r="D199" s="107">
        <f>D200</f>
        <v>0</v>
      </c>
      <c r="E199" s="107">
        <f>E200</f>
        <v>0</v>
      </c>
      <c r="F199" s="107">
        <f>F200</f>
        <v>0</v>
      </c>
    </row>
    <row r="200" spans="1:6" s="33" customFormat="1" ht="46.9" hidden="1">
      <c r="A200" s="53" t="s">
        <v>88</v>
      </c>
      <c r="B200" s="54" t="s">
        <v>230</v>
      </c>
      <c r="C200" s="55" t="s">
        <v>229</v>
      </c>
      <c r="D200" s="107"/>
      <c r="E200" s="107"/>
      <c r="F200" s="107"/>
    </row>
    <row r="201" spans="1:6" s="33" customFormat="1" ht="62.5" hidden="1">
      <c r="A201" s="53" t="s">
        <v>88</v>
      </c>
      <c r="B201" s="54" t="s">
        <v>232</v>
      </c>
      <c r="C201" s="55" t="s">
        <v>231</v>
      </c>
      <c r="D201" s="107">
        <f>D202</f>
        <v>0</v>
      </c>
      <c r="E201" s="107">
        <f>E202</f>
        <v>0</v>
      </c>
      <c r="F201" s="107">
        <f>F202</f>
        <v>0</v>
      </c>
    </row>
    <row r="202" spans="1:6" s="33" customFormat="1" ht="62.5" hidden="1">
      <c r="A202" s="53" t="s">
        <v>88</v>
      </c>
      <c r="B202" s="54" t="s">
        <v>234</v>
      </c>
      <c r="C202" s="55" t="s">
        <v>233</v>
      </c>
      <c r="D202" s="107"/>
      <c r="E202" s="107"/>
      <c r="F202" s="107"/>
    </row>
    <row r="203" spans="1:6" s="33" customFormat="1" ht="31.25" hidden="1">
      <c r="A203" s="53" t="s">
        <v>88</v>
      </c>
      <c r="B203" s="54" t="s">
        <v>236</v>
      </c>
      <c r="C203" s="55" t="s">
        <v>235</v>
      </c>
      <c r="D203" s="107">
        <f>D204</f>
        <v>0</v>
      </c>
      <c r="E203" s="107">
        <f>E204</f>
        <v>0</v>
      </c>
      <c r="F203" s="107">
        <f>F204</f>
        <v>0</v>
      </c>
    </row>
    <row r="204" spans="1:6" s="33" customFormat="1" ht="31.25" hidden="1">
      <c r="A204" s="53" t="s">
        <v>88</v>
      </c>
      <c r="B204" s="54" t="s">
        <v>238</v>
      </c>
      <c r="C204" s="55" t="s">
        <v>237</v>
      </c>
      <c r="D204" s="107"/>
      <c r="E204" s="107"/>
      <c r="F204" s="107"/>
    </row>
    <row r="205" spans="1:6" s="33" customFormat="1" ht="31.25" hidden="1">
      <c r="A205" s="53" t="s">
        <v>88</v>
      </c>
      <c r="B205" s="54" t="s">
        <v>240</v>
      </c>
      <c r="C205" s="55" t="s">
        <v>239</v>
      </c>
      <c r="D205" s="107">
        <f>D206</f>
        <v>0</v>
      </c>
      <c r="E205" s="107">
        <f>E206</f>
        <v>0</v>
      </c>
      <c r="F205" s="107">
        <f>F206</f>
        <v>0</v>
      </c>
    </row>
    <row r="206" spans="1:6" s="33" customFormat="1" ht="31.25" hidden="1">
      <c r="A206" s="53" t="s">
        <v>88</v>
      </c>
      <c r="B206" s="54" t="s">
        <v>242</v>
      </c>
      <c r="C206" s="55" t="s">
        <v>241</v>
      </c>
      <c r="D206" s="107"/>
      <c r="E206" s="107"/>
      <c r="F206" s="107"/>
    </row>
    <row r="207" spans="1:6" s="33" customFormat="1" ht="56.25" hidden="1" customHeight="1">
      <c r="A207" s="53" t="s">
        <v>88</v>
      </c>
      <c r="B207" s="54" t="s">
        <v>244</v>
      </c>
      <c r="C207" s="55" t="s">
        <v>243</v>
      </c>
      <c r="D207" s="107">
        <f>D208</f>
        <v>0</v>
      </c>
      <c r="E207" s="107">
        <f>E208</f>
        <v>0</v>
      </c>
      <c r="F207" s="107">
        <f>F208</f>
        <v>0</v>
      </c>
    </row>
    <row r="208" spans="1:6" s="33" customFormat="1" ht="57.1" hidden="1" customHeight="1">
      <c r="A208" s="53" t="s">
        <v>88</v>
      </c>
      <c r="B208" s="54" t="s">
        <v>246</v>
      </c>
      <c r="C208" s="55" t="s">
        <v>245</v>
      </c>
      <c r="D208" s="107"/>
      <c r="E208" s="107"/>
      <c r="F208" s="107"/>
    </row>
    <row r="209" spans="1:6" s="33" customFormat="1" ht="31.25" hidden="1">
      <c r="A209" s="53" t="s">
        <v>88</v>
      </c>
      <c r="B209" s="54" t="s">
        <v>248</v>
      </c>
      <c r="C209" s="55" t="s">
        <v>247</v>
      </c>
      <c r="D209" s="107">
        <f>D210</f>
        <v>0</v>
      </c>
      <c r="E209" s="107">
        <f>E210</f>
        <v>0</v>
      </c>
      <c r="F209" s="107">
        <f>F210</f>
        <v>0</v>
      </c>
    </row>
    <row r="210" spans="1:6" s="33" customFormat="1" ht="31.25" hidden="1">
      <c r="A210" s="53" t="s">
        <v>88</v>
      </c>
      <c r="B210" s="54" t="s">
        <v>250</v>
      </c>
      <c r="C210" s="55" t="s">
        <v>249</v>
      </c>
      <c r="D210" s="107"/>
      <c r="E210" s="107"/>
      <c r="F210" s="107"/>
    </row>
    <row r="211" spans="1:6" s="33" customFormat="1" ht="31.25" hidden="1">
      <c r="A211" s="53" t="s">
        <v>88</v>
      </c>
      <c r="B211" s="54" t="s">
        <v>252</v>
      </c>
      <c r="C211" s="55" t="s">
        <v>251</v>
      </c>
      <c r="D211" s="107">
        <f>D212</f>
        <v>0</v>
      </c>
      <c r="E211" s="107">
        <f>E212</f>
        <v>0</v>
      </c>
      <c r="F211" s="107">
        <f>F212</f>
        <v>0</v>
      </c>
    </row>
    <row r="212" spans="1:6" s="33" customFormat="1" ht="31.25" hidden="1">
      <c r="A212" s="53" t="s">
        <v>88</v>
      </c>
      <c r="B212" s="54" t="s">
        <v>254</v>
      </c>
      <c r="C212" s="55" t="s">
        <v>253</v>
      </c>
      <c r="D212" s="107"/>
      <c r="E212" s="107"/>
      <c r="F212" s="107"/>
    </row>
    <row r="213" spans="1:6" s="2" customFormat="1" ht="22.6" hidden="1" customHeight="1">
      <c r="A213" s="53" t="s">
        <v>88</v>
      </c>
      <c r="B213" s="54" t="s">
        <v>255</v>
      </c>
      <c r="C213" s="59" t="s">
        <v>45</v>
      </c>
      <c r="D213" s="107">
        <f>D214</f>
        <v>0</v>
      </c>
      <c r="E213" s="107">
        <f>E214</f>
        <v>0</v>
      </c>
      <c r="F213" s="107">
        <f>F214</f>
        <v>0</v>
      </c>
    </row>
    <row r="214" spans="1:6" s="2" customFormat="1" ht="23.95" hidden="1" customHeight="1">
      <c r="A214" s="53" t="s">
        <v>88</v>
      </c>
      <c r="B214" s="54" t="s">
        <v>257</v>
      </c>
      <c r="C214" s="59" t="s">
        <v>256</v>
      </c>
      <c r="D214" s="107">
        <f>SUM(D216:D240)</f>
        <v>0</v>
      </c>
      <c r="E214" s="107">
        <f>SUM(E216:E240)</f>
        <v>0</v>
      </c>
      <c r="F214" s="107">
        <f>SUM(F216:F240)</f>
        <v>0</v>
      </c>
    </row>
    <row r="215" spans="1:6" s="31" customFormat="1" hidden="1">
      <c r="A215" s="53"/>
      <c r="B215" s="54"/>
      <c r="C215" s="59" t="s">
        <v>47</v>
      </c>
      <c r="D215" s="107"/>
      <c r="E215" s="107"/>
      <c r="F215" s="107"/>
    </row>
    <row r="216" spans="1:6" s="2" customFormat="1" ht="31.25" hidden="1">
      <c r="A216" s="40"/>
      <c r="B216" s="41"/>
      <c r="C216" s="43" t="s">
        <v>113</v>
      </c>
      <c r="D216" s="115"/>
      <c r="E216" s="115"/>
      <c r="F216" s="115"/>
    </row>
    <row r="217" spans="1:6" s="2" customFormat="1" ht="31.25" hidden="1">
      <c r="A217" s="40"/>
      <c r="B217" s="41"/>
      <c r="C217" s="43" t="s">
        <v>40</v>
      </c>
      <c r="D217" s="116"/>
      <c r="E217" s="116"/>
      <c r="F217" s="116"/>
    </row>
    <row r="218" spans="1:6" s="2" customFormat="1" ht="31.25" hidden="1">
      <c r="A218" s="40"/>
      <c r="B218" s="41"/>
      <c r="C218" s="43" t="s">
        <v>110</v>
      </c>
      <c r="D218" s="116"/>
      <c r="E218" s="116"/>
      <c r="F218" s="116"/>
    </row>
    <row r="219" spans="1:6" s="2" customFormat="1" ht="46.9" hidden="1">
      <c r="A219" s="40"/>
      <c r="B219" s="41"/>
      <c r="C219" s="43" t="s">
        <v>112</v>
      </c>
      <c r="D219" s="116"/>
      <c r="E219" s="116"/>
      <c r="F219" s="116"/>
    </row>
    <row r="220" spans="1:6" s="2" customFormat="1" ht="31.25" hidden="1">
      <c r="A220" s="53"/>
      <c r="B220" s="54"/>
      <c r="C220" s="60" t="s">
        <v>125</v>
      </c>
      <c r="D220" s="117"/>
      <c r="E220" s="117">
        <v>0</v>
      </c>
      <c r="F220" s="117">
        <v>0</v>
      </c>
    </row>
    <row r="221" spans="1:6" s="2" customFormat="1" ht="31.25" hidden="1">
      <c r="A221" s="40"/>
      <c r="B221" s="41"/>
      <c r="C221" s="43" t="s">
        <v>137</v>
      </c>
      <c r="D221" s="116"/>
      <c r="E221" s="116"/>
      <c r="F221" s="116"/>
    </row>
    <row r="222" spans="1:6" s="2" customFormat="1" ht="31.25" hidden="1">
      <c r="A222" s="40"/>
      <c r="B222" s="41"/>
      <c r="C222" s="43" t="s">
        <v>138</v>
      </c>
      <c r="D222" s="116"/>
      <c r="E222" s="116"/>
      <c r="F222" s="116"/>
    </row>
    <row r="223" spans="1:6" s="2" customFormat="1" ht="31.25" hidden="1">
      <c r="A223" s="40"/>
      <c r="B223" s="41"/>
      <c r="C223" s="43" t="s">
        <v>102</v>
      </c>
      <c r="D223" s="116"/>
      <c r="E223" s="116"/>
      <c r="F223" s="116"/>
    </row>
    <row r="224" spans="1:6" s="2" customFormat="1" hidden="1">
      <c r="A224" s="40"/>
      <c r="B224" s="41"/>
      <c r="C224" s="43" t="s">
        <v>116</v>
      </c>
      <c r="D224" s="116"/>
      <c r="E224" s="116"/>
      <c r="F224" s="116"/>
    </row>
    <row r="225" spans="1:6" s="2" customFormat="1" hidden="1">
      <c r="A225" s="40"/>
      <c r="B225" s="41"/>
      <c r="C225" s="43" t="s">
        <v>126</v>
      </c>
      <c r="D225" s="116"/>
      <c r="E225" s="116"/>
      <c r="F225" s="116"/>
    </row>
    <row r="226" spans="1:6" s="2" customFormat="1" ht="109.4" hidden="1">
      <c r="A226" s="40"/>
      <c r="B226" s="41"/>
      <c r="C226" s="43" t="s">
        <v>103</v>
      </c>
      <c r="D226" s="116"/>
      <c r="E226" s="116"/>
      <c r="F226" s="116"/>
    </row>
    <row r="227" spans="1:6" s="2" customFormat="1" ht="31.25" hidden="1">
      <c r="A227" s="40"/>
      <c r="B227" s="41"/>
      <c r="C227" s="43" t="s">
        <v>111</v>
      </c>
      <c r="D227" s="116"/>
      <c r="E227" s="116"/>
      <c r="F227" s="116"/>
    </row>
    <row r="228" spans="1:6" s="2" customFormat="1" ht="68.3" hidden="1" customHeight="1">
      <c r="A228" s="40"/>
      <c r="B228" s="41"/>
      <c r="C228" s="43" t="s">
        <v>117</v>
      </c>
      <c r="D228" s="116"/>
      <c r="E228" s="116"/>
      <c r="F228" s="116"/>
    </row>
    <row r="229" spans="1:6" s="2" customFormat="1" ht="31.25" hidden="1">
      <c r="A229" s="40"/>
      <c r="B229" s="41"/>
      <c r="C229" s="43" t="s">
        <v>104</v>
      </c>
      <c r="D229" s="116"/>
      <c r="E229" s="116"/>
      <c r="F229" s="116"/>
    </row>
    <row r="230" spans="1:6" s="2" customFormat="1" ht="68.3" hidden="1" customHeight="1">
      <c r="A230" s="40"/>
      <c r="B230" s="41"/>
      <c r="C230" s="43" t="s">
        <v>105</v>
      </c>
      <c r="D230" s="116"/>
      <c r="E230" s="116"/>
      <c r="F230" s="116"/>
    </row>
    <row r="231" spans="1:6" s="2" customFormat="1" ht="46.9" hidden="1">
      <c r="A231" s="40"/>
      <c r="B231" s="41"/>
      <c r="C231" s="43" t="s">
        <v>106</v>
      </c>
      <c r="D231" s="116"/>
      <c r="E231" s="116"/>
      <c r="F231" s="116"/>
    </row>
    <row r="232" spans="1:6" s="2" customFormat="1" ht="46.9" hidden="1">
      <c r="A232" s="40"/>
      <c r="B232" s="41"/>
      <c r="C232" s="45" t="s">
        <v>107</v>
      </c>
      <c r="D232" s="116"/>
      <c r="E232" s="116"/>
      <c r="F232" s="116"/>
    </row>
    <row r="233" spans="1:6" s="2" customFormat="1" ht="46.9" hidden="1">
      <c r="A233" s="40"/>
      <c r="B233" s="41"/>
      <c r="C233" s="44" t="s">
        <v>108</v>
      </c>
      <c r="D233" s="116"/>
      <c r="E233" s="116"/>
      <c r="F233" s="116"/>
    </row>
    <row r="234" spans="1:6" s="2" customFormat="1" ht="62.5" hidden="1">
      <c r="A234" s="40"/>
      <c r="B234" s="46"/>
      <c r="C234" s="44" t="s">
        <v>127</v>
      </c>
      <c r="D234" s="115"/>
      <c r="E234" s="115"/>
      <c r="F234" s="115"/>
    </row>
    <row r="235" spans="1:6" s="2" customFormat="1" ht="31.25" hidden="1">
      <c r="A235" s="40"/>
      <c r="B235" s="47"/>
      <c r="C235" s="44" t="s">
        <v>136</v>
      </c>
      <c r="D235" s="115"/>
      <c r="E235" s="116"/>
      <c r="F235" s="116"/>
    </row>
    <row r="236" spans="1:6" s="2" customFormat="1" ht="62.5" hidden="1">
      <c r="A236" s="40"/>
      <c r="B236" s="47"/>
      <c r="C236" s="44" t="s">
        <v>109</v>
      </c>
      <c r="D236" s="115"/>
      <c r="E236" s="116"/>
      <c r="F236" s="116"/>
    </row>
    <row r="237" spans="1:6" s="2" customFormat="1" ht="31.25" hidden="1">
      <c r="A237" s="40"/>
      <c r="B237" s="47"/>
      <c r="C237" s="48" t="s">
        <v>134</v>
      </c>
      <c r="D237" s="115"/>
      <c r="E237" s="116"/>
      <c r="F237" s="116"/>
    </row>
    <row r="238" spans="1:6" s="2" customFormat="1" ht="31.25" hidden="1">
      <c r="A238" s="40"/>
      <c r="B238" s="47"/>
      <c r="C238" s="44" t="s">
        <v>133</v>
      </c>
      <c r="D238" s="115"/>
      <c r="E238" s="116"/>
      <c r="F238" s="116"/>
    </row>
    <row r="239" spans="1:6" s="2" customFormat="1" ht="31.25" hidden="1">
      <c r="A239" s="40"/>
      <c r="B239" s="47"/>
      <c r="C239" s="48" t="s">
        <v>131</v>
      </c>
      <c r="D239" s="115"/>
      <c r="E239" s="116"/>
      <c r="F239" s="116"/>
    </row>
    <row r="240" spans="1:6" s="2" customFormat="1" ht="62.5" hidden="1">
      <c r="A240" s="40"/>
      <c r="B240" s="47"/>
      <c r="C240" s="48" t="s">
        <v>132</v>
      </c>
      <c r="D240" s="115"/>
      <c r="E240" s="116"/>
      <c r="F240" s="116"/>
    </row>
    <row r="241" spans="1:6" s="2" customFormat="1" ht="31.25">
      <c r="A241" s="187" t="s">
        <v>314</v>
      </c>
      <c r="B241" s="188"/>
      <c r="C241" s="95" t="s">
        <v>439</v>
      </c>
      <c r="D241" s="118">
        <f>D242+D248+D252+D254+D250</f>
        <v>93045232.460000008</v>
      </c>
      <c r="E241" s="118">
        <f t="shared" ref="E241:F241" si="37">E242+E248+E252+E254</f>
        <v>67237000</v>
      </c>
      <c r="F241" s="118">
        <f t="shared" si="37"/>
        <v>68305400</v>
      </c>
    </row>
    <row r="242" spans="1:6" s="2" customFormat="1" ht="62.5">
      <c r="A242" s="185" t="s">
        <v>315</v>
      </c>
      <c r="B242" s="186"/>
      <c r="C242" s="96" t="s">
        <v>130</v>
      </c>
      <c r="D242" s="119">
        <f>D243</f>
        <v>27802800</v>
      </c>
      <c r="E242" s="119">
        <f t="shared" ref="E242:F242" si="38">E243</f>
        <v>28302600</v>
      </c>
      <c r="F242" s="119">
        <f t="shared" si="38"/>
        <v>29434800</v>
      </c>
    </row>
    <row r="243" spans="1:6" s="2" customFormat="1" ht="62.5">
      <c r="A243" s="185" t="s">
        <v>352</v>
      </c>
      <c r="B243" s="186"/>
      <c r="C243" s="96" t="s">
        <v>355</v>
      </c>
      <c r="D243" s="119">
        <f>D245+D246+D247</f>
        <v>27802800</v>
      </c>
      <c r="E243" s="119">
        <f t="shared" ref="E243:F243" si="39">E245+E246+E247</f>
        <v>28302600</v>
      </c>
      <c r="F243" s="119">
        <f t="shared" si="39"/>
        <v>29434800</v>
      </c>
    </row>
    <row r="244" spans="1:6" s="2" customFormat="1">
      <c r="A244" s="185"/>
      <c r="B244" s="186"/>
      <c r="C244" s="96" t="s">
        <v>47</v>
      </c>
      <c r="D244" s="119"/>
      <c r="E244" s="102"/>
      <c r="F244" s="102"/>
    </row>
    <row r="245" spans="1:6" s="2" customFormat="1" ht="31.25">
      <c r="A245" s="179" t="s">
        <v>353</v>
      </c>
      <c r="B245" s="180"/>
      <c r="C245" s="97" t="s">
        <v>316</v>
      </c>
      <c r="D245" s="120">
        <v>22612500</v>
      </c>
      <c r="E245" s="121">
        <v>22904600</v>
      </c>
      <c r="F245" s="121">
        <v>23820800</v>
      </c>
    </row>
    <row r="246" spans="1:6" s="2" customFormat="1" ht="46.9">
      <c r="A246" s="179" t="s">
        <v>402</v>
      </c>
      <c r="B246" s="180"/>
      <c r="C246" s="97" t="s">
        <v>492</v>
      </c>
      <c r="D246" s="120">
        <v>3643700</v>
      </c>
      <c r="E246" s="121">
        <v>3789500</v>
      </c>
      <c r="F246" s="121">
        <v>3941100</v>
      </c>
    </row>
    <row r="247" spans="1:6" s="2" customFormat="1" ht="46.9">
      <c r="A247" s="179" t="s">
        <v>354</v>
      </c>
      <c r="B247" s="180"/>
      <c r="C247" s="97" t="s">
        <v>317</v>
      </c>
      <c r="D247" s="120">
        <v>1546600</v>
      </c>
      <c r="E247" s="121">
        <v>1608500</v>
      </c>
      <c r="F247" s="121">
        <v>1672900</v>
      </c>
    </row>
    <row r="248" spans="1:6" s="2" customFormat="1" ht="46.9">
      <c r="A248" s="123" t="s">
        <v>88</v>
      </c>
      <c r="B248" s="124" t="s">
        <v>387</v>
      </c>
      <c r="C248" s="122" t="s">
        <v>384</v>
      </c>
      <c r="D248" s="119">
        <f>D249</f>
        <v>3219500</v>
      </c>
      <c r="E248" s="119">
        <f>E249</f>
        <v>3140700</v>
      </c>
      <c r="F248" s="119">
        <f>F249</f>
        <v>3077000</v>
      </c>
    </row>
    <row r="249" spans="1:6" s="2" customFormat="1" ht="46.9">
      <c r="A249" s="123" t="s">
        <v>88</v>
      </c>
      <c r="B249" s="124" t="s">
        <v>386</v>
      </c>
      <c r="C249" s="122" t="s">
        <v>385</v>
      </c>
      <c r="D249" s="120">
        <v>3219500</v>
      </c>
      <c r="E249" s="120">
        <v>3140700</v>
      </c>
      <c r="F249" s="120">
        <v>3077000</v>
      </c>
    </row>
    <row r="250" spans="1:6" s="2" customFormat="1" ht="31.25">
      <c r="A250" s="166" t="s">
        <v>88</v>
      </c>
      <c r="B250" s="124" t="s">
        <v>228</v>
      </c>
      <c r="C250" s="122" t="s">
        <v>517</v>
      </c>
      <c r="D250" s="119">
        <f>D251</f>
        <v>4107800</v>
      </c>
      <c r="E250" s="120"/>
      <c r="F250" s="120"/>
    </row>
    <row r="251" spans="1:6" s="2" customFormat="1" ht="31.25">
      <c r="A251" s="166" t="s">
        <v>88</v>
      </c>
      <c r="B251" s="124" t="s">
        <v>518</v>
      </c>
      <c r="C251" s="122" t="s">
        <v>519</v>
      </c>
      <c r="D251" s="120">
        <v>4107800</v>
      </c>
      <c r="E251" s="120"/>
      <c r="F251" s="120"/>
    </row>
    <row r="252" spans="1:6" s="2" customFormat="1" ht="32.299999999999997" customHeight="1">
      <c r="A252" s="135" t="s">
        <v>88</v>
      </c>
      <c r="B252" s="136" t="s">
        <v>453</v>
      </c>
      <c r="C252" s="122" t="s">
        <v>454</v>
      </c>
      <c r="D252" s="119">
        <f>D253</f>
        <v>1087900</v>
      </c>
      <c r="E252" s="119">
        <f>E253</f>
        <v>1635100</v>
      </c>
      <c r="F252" s="119">
        <f>F253</f>
        <v>1635100</v>
      </c>
    </row>
    <row r="253" spans="1:6" s="2" customFormat="1" ht="31.25">
      <c r="A253" s="135" t="s">
        <v>88</v>
      </c>
      <c r="B253" s="136" t="s">
        <v>456</v>
      </c>
      <c r="C253" s="122" t="s">
        <v>455</v>
      </c>
      <c r="D253" s="119">
        <v>1087900</v>
      </c>
      <c r="E253" s="119">
        <v>1635100</v>
      </c>
      <c r="F253" s="119">
        <v>1635100</v>
      </c>
    </row>
    <row r="254" spans="1:6" s="2" customFormat="1">
      <c r="A254" s="185" t="s">
        <v>318</v>
      </c>
      <c r="B254" s="186"/>
      <c r="C254" s="96" t="s">
        <v>45</v>
      </c>
      <c r="D254" s="119">
        <f>D255</f>
        <v>56827232.460000001</v>
      </c>
      <c r="E254" s="119">
        <f t="shared" ref="E254:F254" si="40">E255</f>
        <v>34158600</v>
      </c>
      <c r="F254" s="119">
        <f t="shared" si="40"/>
        <v>34158500</v>
      </c>
    </row>
    <row r="255" spans="1:6" s="2" customFormat="1">
      <c r="A255" s="185" t="s">
        <v>356</v>
      </c>
      <c r="B255" s="186"/>
      <c r="C255" s="96" t="s">
        <v>357</v>
      </c>
      <c r="D255" s="119">
        <f>D257+D258+D259+D260+D261+D262+D263+D264+D265+D266+D267+D268+D269+D270+D271+D272+D273+D274+D275+D276+D277+D278+D279+D280</f>
        <v>56827232.460000001</v>
      </c>
      <c r="E255" s="119">
        <f>E257+E258+E259+E260+E261+E262+E263+E264</f>
        <v>34158600</v>
      </c>
      <c r="F255" s="119">
        <f>F257+F258+F259+F260+F261+F262+F263+F264</f>
        <v>34158500</v>
      </c>
    </row>
    <row r="256" spans="1:6" s="2" customFormat="1">
      <c r="A256" s="185"/>
      <c r="B256" s="186"/>
      <c r="C256" s="96" t="s">
        <v>47</v>
      </c>
      <c r="D256" s="119"/>
      <c r="E256" s="102"/>
      <c r="F256" s="102"/>
    </row>
    <row r="257" spans="1:6" s="2" customFormat="1">
      <c r="A257" s="179" t="s">
        <v>358</v>
      </c>
      <c r="B257" s="180"/>
      <c r="C257" s="97" t="s">
        <v>319</v>
      </c>
      <c r="D257" s="120">
        <v>1040400</v>
      </c>
      <c r="E257" s="121">
        <v>1040400</v>
      </c>
      <c r="F257" s="121">
        <v>1040400</v>
      </c>
    </row>
    <row r="258" spans="1:6" s="2" customFormat="1" ht="31.25">
      <c r="A258" s="179" t="s">
        <v>359</v>
      </c>
      <c r="B258" s="180"/>
      <c r="C258" s="97" t="s">
        <v>320</v>
      </c>
      <c r="D258" s="120">
        <v>4661100</v>
      </c>
      <c r="E258" s="121">
        <v>4675500</v>
      </c>
      <c r="F258" s="121">
        <v>4675400</v>
      </c>
    </row>
    <row r="259" spans="1:6" s="2" customFormat="1">
      <c r="A259" s="179" t="s">
        <v>379</v>
      </c>
      <c r="B259" s="180"/>
      <c r="C259" s="97" t="s">
        <v>321</v>
      </c>
      <c r="D259" s="120">
        <v>447600</v>
      </c>
      <c r="E259" s="121">
        <v>447600</v>
      </c>
      <c r="F259" s="121">
        <v>447600</v>
      </c>
    </row>
    <row r="260" spans="1:6" s="2" customFormat="1" ht="61.5" customHeight="1">
      <c r="A260" s="179" t="s">
        <v>360</v>
      </c>
      <c r="B260" s="180"/>
      <c r="C260" s="97" t="s">
        <v>322</v>
      </c>
      <c r="D260" s="120">
        <v>1395900</v>
      </c>
      <c r="E260" s="121">
        <v>1395900</v>
      </c>
      <c r="F260" s="121">
        <v>1395900</v>
      </c>
    </row>
    <row r="261" spans="1:6" s="2" customFormat="1" ht="31.25">
      <c r="A261" s="179" t="s">
        <v>361</v>
      </c>
      <c r="B261" s="180"/>
      <c r="C261" s="97" t="s">
        <v>323</v>
      </c>
      <c r="D261" s="120">
        <v>104100</v>
      </c>
      <c r="E261" s="121">
        <v>104100</v>
      </c>
      <c r="F261" s="121">
        <v>104100</v>
      </c>
    </row>
    <row r="262" spans="1:6" s="2" customFormat="1" ht="31.25">
      <c r="A262" s="179" t="s">
        <v>362</v>
      </c>
      <c r="B262" s="180"/>
      <c r="C262" s="97" t="s">
        <v>324</v>
      </c>
      <c r="D262" s="120">
        <v>5258600</v>
      </c>
      <c r="E262" s="121">
        <v>5258600</v>
      </c>
      <c r="F262" s="121">
        <v>5258600</v>
      </c>
    </row>
    <row r="263" spans="1:6" s="2" customFormat="1" ht="31.25">
      <c r="A263" s="179" t="s">
        <v>363</v>
      </c>
      <c r="B263" s="180"/>
      <c r="C263" s="97" t="s">
        <v>325</v>
      </c>
      <c r="D263" s="120">
        <v>18345000</v>
      </c>
      <c r="E263" s="121">
        <v>18345000</v>
      </c>
      <c r="F263" s="121">
        <v>18345000</v>
      </c>
    </row>
    <row r="264" spans="1:6" s="2" customFormat="1" ht="31.95" thickBot="1">
      <c r="A264" s="138" t="s">
        <v>88</v>
      </c>
      <c r="B264" s="139" t="s">
        <v>516</v>
      </c>
      <c r="C264" s="97" t="s">
        <v>515</v>
      </c>
      <c r="D264" s="120">
        <v>2891500</v>
      </c>
      <c r="E264" s="121">
        <v>2891500</v>
      </c>
      <c r="F264" s="121">
        <v>2891500</v>
      </c>
    </row>
    <row r="265" spans="1:6" s="2" customFormat="1" ht="63.2" thickBot="1">
      <c r="A265" s="167" t="s">
        <v>88</v>
      </c>
      <c r="B265" s="139" t="s">
        <v>523</v>
      </c>
      <c r="C265" s="171" t="s">
        <v>547</v>
      </c>
      <c r="D265" s="120">
        <v>1854137.97</v>
      </c>
      <c r="E265" s="121"/>
      <c r="F265" s="121"/>
    </row>
    <row r="266" spans="1:6" s="2" customFormat="1" ht="63.2" thickBot="1">
      <c r="A266" s="167" t="s">
        <v>88</v>
      </c>
      <c r="B266" s="139" t="s">
        <v>524</v>
      </c>
      <c r="C266" s="172" t="s">
        <v>548</v>
      </c>
      <c r="D266" s="120">
        <v>465627.68</v>
      </c>
      <c r="E266" s="121"/>
      <c r="F266" s="121"/>
    </row>
    <row r="267" spans="1:6" s="2" customFormat="1" ht="63.2" thickBot="1">
      <c r="A267" s="167" t="s">
        <v>88</v>
      </c>
      <c r="B267" s="139" t="s">
        <v>525</v>
      </c>
      <c r="C267" s="170" t="s">
        <v>559</v>
      </c>
      <c r="D267" s="120">
        <v>754501.81</v>
      </c>
      <c r="E267" s="121"/>
      <c r="F267" s="121"/>
    </row>
    <row r="268" spans="1:6" s="2" customFormat="1" ht="63.2" thickBot="1">
      <c r="A268" s="167" t="s">
        <v>88</v>
      </c>
      <c r="B268" s="139" t="s">
        <v>526</v>
      </c>
      <c r="C268" s="170" t="s">
        <v>549</v>
      </c>
      <c r="D268" s="120">
        <v>1708000</v>
      </c>
      <c r="E268" s="121"/>
      <c r="F268" s="121"/>
    </row>
    <row r="269" spans="1:6" s="2" customFormat="1" ht="63.2" thickBot="1">
      <c r="A269" s="167" t="s">
        <v>88</v>
      </c>
      <c r="B269" s="139" t="s">
        <v>527</v>
      </c>
      <c r="C269" s="170" t="s">
        <v>550</v>
      </c>
      <c r="D269" s="120">
        <v>916000</v>
      </c>
      <c r="E269" s="121"/>
      <c r="F269" s="121"/>
    </row>
    <row r="270" spans="1:6" s="2" customFormat="1" ht="94.45" thickBot="1">
      <c r="A270" s="167" t="s">
        <v>88</v>
      </c>
      <c r="B270" s="139" t="s">
        <v>528</v>
      </c>
      <c r="C270" s="168" t="s">
        <v>538</v>
      </c>
      <c r="D270" s="120">
        <v>1657456</v>
      </c>
      <c r="E270" s="121"/>
      <c r="F270" s="121"/>
    </row>
    <row r="271" spans="1:6" s="2" customFormat="1" ht="63.2" thickBot="1">
      <c r="A271" s="167" t="s">
        <v>88</v>
      </c>
      <c r="B271" s="139" t="s">
        <v>530</v>
      </c>
      <c r="C271" s="169" t="s">
        <v>539</v>
      </c>
      <c r="D271" s="120">
        <v>1166100</v>
      </c>
      <c r="E271" s="121"/>
      <c r="F271" s="121"/>
    </row>
    <row r="272" spans="1:6" s="2" customFormat="1" ht="78.8" thickBot="1">
      <c r="A272" s="167" t="s">
        <v>88</v>
      </c>
      <c r="B272" s="139" t="s">
        <v>529</v>
      </c>
      <c r="C272" s="169" t="s">
        <v>540</v>
      </c>
      <c r="D272" s="120">
        <v>1461064</v>
      </c>
      <c r="E272" s="121"/>
      <c r="F272" s="121"/>
    </row>
    <row r="273" spans="1:6" s="2" customFormat="1" ht="63.2" thickBot="1">
      <c r="A273" s="167" t="s">
        <v>88</v>
      </c>
      <c r="B273" s="139" t="s">
        <v>531</v>
      </c>
      <c r="C273" s="168" t="s">
        <v>560</v>
      </c>
      <c r="D273" s="120">
        <v>2397400</v>
      </c>
      <c r="E273" s="121"/>
      <c r="F273" s="121"/>
    </row>
    <row r="274" spans="1:6" s="2" customFormat="1" ht="63.2" thickBot="1">
      <c r="A274" s="167" t="s">
        <v>88</v>
      </c>
      <c r="B274" s="139" t="s">
        <v>532</v>
      </c>
      <c r="C274" s="169" t="s">
        <v>542</v>
      </c>
      <c r="D274" s="120">
        <v>2255786</v>
      </c>
      <c r="E274" s="121"/>
      <c r="F274" s="121"/>
    </row>
    <row r="275" spans="1:6" s="2" customFormat="1" ht="62.5">
      <c r="A275" s="167" t="s">
        <v>88</v>
      </c>
      <c r="B275" s="139" t="s">
        <v>533</v>
      </c>
      <c r="C275" s="174" t="s">
        <v>561</v>
      </c>
      <c r="D275" s="120">
        <v>1527990</v>
      </c>
      <c r="E275" s="121"/>
      <c r="F275" s="121"/>
    </row>
    <row r="276" spans="1:6" s="2" customFormat="1" ht="78.150000000000006">
      <c r="A276" s="167" t="s">
        <v>88</v>
      </c>
      <c r="B276" s="173" t="s">
        <v>534</v>
      </c>
      <c r="C276" s="175" t="s">
        <v>562</v>
      </c>
      <c r="D276" s="120">
        <v>2303448</v>
      </c>
      <c r="E276" s="121"/>
      <c r="F276" s="121"/>
    </row>
    <row r="277" spans="1:6" s="2" customFormat="1" ht="78.150000000000006">
      <c r="A277" s="167" t="s">
        <v>88</v>
      </c>
      <c r="B277" s="173" t="s">
        <v>535</v>
      </c>
      <c r="C277" s="175" t="s">
        <v>543</v>
      </c>
      <c r="D277" s="120">
        <v>1096312</v>
      </c>
      <c r="E277" s="121"/>
      <c r="F277" s="121"/>
    </row>
    <row r="278" spans="1:6" s="2" customFormat="1" ht="47.55" thickBot="1">
      <c r="A278" s="167" t="s">
        <v>88</v>
      </c>
      <c r="B278" s="139" t="s">
        <v>536</v>
      </c>
      <c r="C278" s="169" t="s">
        <v>541</v>
      </c>
      <c r="D278" s="120">
        <v>272259</v>
      </c>
      <c r="E278" s="121"/>
      <c r="F278" s="121"/>
    </row>
    <row r="279" spans="1:6" s="2" customFormat="1" ht="63.2" thickBot="1">
      <c r="A279" s="167" t="s">
        <v>88</v>
      </c>
      <c r="B279" s="139" t="s">
        <v>537</v>
      </c>
      <c r="C279" s="171" t="s">
        <v>544</v>
      </c>
      <c r="D279" s="120">
        <v>286700</v>
      </c>
      <c r="E279" s="121"/>
      <c r="F279" s="121"/>
    </row>
    <row r="280" spans="1:6" s="2" customFormat="1" ht="63.2" thickBot="1">
      <c r="A280" s="167" t="s">
        <v>88</v>
      </c>
      <c r="B280" s="139" t="s">
        <v>545</v>
      </c>
      <c r="C280" s="171" t="s">
        <v>546</v>
      </c>
      <c r="D280" s="120">
        <v>2560250</v>
      </c>
      <c r="E280" s="121"/>
      <c r="F280" s="121"/>
    </row>
    <row r="281" spans="1:6" s="2" customFormat="1" ht="23.3" customHeight="1">
      <c r="A281" s="148" t="s">
        <v>88</v>
      </c>
      <c r="B281" s="149" t="s">
        <v>258</v>
      </c>
      <c r="C281" s="50" t="s">
        <v>119</v>
      </c>
      <c r="D281" s="101">
        <f>D284+D286+D290+D294+D298+D302+D288+D296</f>
        <v>132268100</v>
      </c>
      <c r="E281" s="101">
        <f>E284+E286+E290+E294+E298+E302+E288+E296</f>
        <v>133067100</v>
      </c>
      <c r="F281" s="101">
        <f>F284+F286+F290+F294+F298+F302+F288+F296</f>
        <v>137698200</v>
      </c>
    </row>
    <row r="282" spans="1:6" s="35" customFormat="1" ht="31.25" hidden="1">
      <c r="A282" s="87" t="s">
        <v>88</v>
      </c>
      <c r="B282" s="92" t="s">
        <v>259</v>
      </c>
      <c r="C282" s="55" t="s">
        <v>1</v>
      </c>
      <c r="D282" s="73">
        <f>D283</f>
        <v>0</v>
      </c>
      <c r="E282" s="73">
        <f>E283</f>
        <v>0</v>
      </c>
      <c r="F282" s="73">
        <f>F283</f>
        <v>0</v>
      </c>
    </row>
    <row r="283" spans="1:6" s="35" customFormat="1" ht="31.25" hidden="1">
      <c r="A283" s="87" t="s">
        <v>88</v>
      </c>
      <c r="B283" s="92" t="s">
        <v>261</v>
      </c>
      <c r="C283" s="55" t="s">
        <v>260</v>
      </c>
      <c r="D283" s="73"/>
      <c r="E283" s="73"/>
      <c r="F283" s="73"/>
    </row>
    <row r="284" spans="1:6" s="31" customFormat="1" ht="50.95" customHeight="1">
      <c r="A284" s="87" t="s">
        <v>88</v>
      </c>
      <c r="B284" s="92" t="s">
        <v>262</v>
      </c>
      <c r="C284" s="55" t="s">
        <v>124</v>
      </c>
      <c r="D284" s="73">
        <f>D285</f>
        <v>1583000</v>
      </c>
      <c r="E284" s="73">
        <f>E285</f>
        <v>1583000</v>
      </c>
      <c r="F284" s="73">
        <f>F285</f>
        <v>1583000</v>
      </c>
    </row>
    <row r="285" spans="1:6" s="31" customFormat="1" ht="64.55" customHeight="1">
      <c r="A285" s="87" t="s">
        <v>88</v>
      </c>
      <c r="B285" s="92" t="s">
        <v>364</v>
      </c>
      <c r="C285" s="55" t="s">
        <v>365</v>
      </c>
      <c r="D285" s="73">
        <v>1583000</v>
      </c>
      <c r="E285" s="73">
        <v>1583000</v>
      </c>
      <c r="F285" s="73">
        <v>1583000</v>
      </c>
    </row>
    <row r="286" spans="1:6" s="31" customFormat="1" ht="47.25" customHeight="1">
      <c r="A286" s="87" t="s">
        <v>88</v>
      </c>
      <c r="B286" s="92" t="s">
        <v>390</v>
      </c>
      <c r="C286" s="125" t="s">
        <v>440</v>
      </c>
      <c r="D286" s="73">
        <f>D287</f>
        <v>0</v>
      </c>
      <c r="E286" s="73">
        <f t="shared" ref="E286:F286" si="41">E287</f>
        <v>0</v>
      </c>
      <c r="F286" s="73">
        <f t="shared" si="41"/>
        <v>1207700</v>
      </c>
    </row>
    <row r="287" spans="1:6" s="31" customFormat="1" ht="48.75" customHeight="1">
      <c r="A287" s="87" t="s">
        <v>88</v>
      </c>
      <c r="B287" s="92" t="s">
        <v>389</v>
      </c>
      <c r="C287" s="125" t="s">
        <v>388</v>
      </c>
      <c r="D287" s="73">
        <v>0</v>
      </c>
      <c r="E287" s="73">
        <v>0</v>
      </c>
      <c r="F287" s="73">
        <v>1207700</v>
      </c>
    </row>
    <row r="288" spans="1:6" s="31" customFormat="1" ht="49.6" customHeight="1">
      <c r="A288" s="87" t="s">
        <v>88</v>
      </c>
      <c r="B288" s="92" t="s">
        <v>403</v>
      </c>
      <c r="C288" s="126" t="s">
        <v>441</v>
      </c>
      <c r="D288" s="73">
        <f>D289</f>
        <v>4452800</v>
      </c>
      <c r="E288" s="73">
        <f t="shared" ref="E288:F288" si="42">E289</f>
        <v>4452800</v>
      </c>
      <c r="F288" s="73">
        <f t="shared" si="42"/>
        <v>4452800</v>
      </c>
    </row>
    <row r="289" spans="1:6" s="31" customFormat="1" ht="45.7" customHeight="1">
      <c r="A289" s="87" t="s">
        <v>88</v>
      </c>
      <c r="B289" s="92" t="s">
        <v>404</v>
      </c>
      <c r="C289" s="126" t="s">
        <v>405</v>
      </c>
      <c r="D289" s="73">
        <v>4452800</v>
      </c>
      <c r="E289" s="73">
        <v>4452800</v>
      </c>
      <c r="F289" s="73">
        <v>4452800</v>
      </c>
    </row>
    <row r="290" spans="1:6" s="2" customFormat="1" ht="33.799999999999997" customHeight="1">
      <c r="A290" s="87" t="s">
        <v>88</v>
      </c>
      <c r="B290" s="157" t="s">
        <v>264</v>
      </c>
      <c r="C290" s="55" t="s">
        <v>263</v>
      </c>
      <c r="D290" s="73">
        <f>D291</f>
        <v>708200</v>
      </c>
      <c r="E290" s="73">
        <f t="shared" ref="E290:F290" si="43">E291</f>
        <v>777300</v>
      </c>
      <c r="F290" s="73">
        <f t="shared" si="43"/>
        <v>847500</v>
      </c>
    </row>
    <row r="291" spans="1:6" s="2" customFormat="1" ht="37.549999999999997" customHeight="1">
      <c r="A291" s="87" t="s">
        <v>88</v>
      </c>
      <c r="B291" s="157" t="s">
        <v>366</v>
      </c>
      <c r="C291" s="55" t="s">
        <v>367</v>
      </c>
      <c r="D291" s="73">
        <v>708200</v>
      </c>
      <c r="E291" s="73">
        <v>777300</v>
      </c>
      <c r="F291" s="73">
        <v>847500</v>
      </c>
    </row>
    <row r="292" spans="1:6" s="2" customFormat="1" ht="40.6" hidden="1" customHeight="1">
      <c r="A292" s="87" t="s">
        <v>88</v>
      </c>
      <c r="B292" s="157" t="s">
        <v>264</v>
      </c>
      <c r="C292" s="55" t="s">
        <v>263</v>
      </c>
      <c r="D292" s="73">
        <f>D293</f>
        <v>0</v>
      </c>
      <c r="E292" s="73">
        <f>E293</f>
        <v>0</v>
      </c>
      <c r="F292" s="73">
        <f>F293</f>
        <v>0</v>
      </c>
    </row>
    <row r="293" spans="1:6" s="2" customFormat="1" ht="37.549999999999997" hidden="1" customHeight="1">
      <c r="A293" s="87" t="s">
        <v>88</v>
      </c>
      <c r="B293" s="157" t="s">
        <v>266</v>
      </c>
      <c r="C293" s="55" t="s">
        <v>265</v>
      </c>
      <c r="D293" s="73"/>
      <c r="E293" s="73"/>
      <c r="F293" s="73"/>
    </row>
    <row r="294" spans="1:6" s="2" customFormat="1" ht="48.75" customHeight="1">
      <c r="A294" s="87" t="s">
        <v>88</v>
      </c>
      <c r="B294" s="157" t="s">
        <v>267</v>
      </c>
      <c r="C294" s="55" t="s">
        <v>442</v>
      </c>
      <c r="D294" s="73">
        <f>D295</f>
        <v>4800</v>
      </c>
      <c r="E294" s="73">
        <f>E295</f>
        <v>5000</v>
      </c>
      <c r="F294" s="73">
        <f>F295</f>
        <v>56000</v>
      </c>
    </row>
    <row r="295" spans="1:6" s="2" customFormat="1" ht="48.1" customHeight="1">
      <c r="A295" s="87" t="s">
        <v>88</v>
      </c>
      <c r="B295" s="157" t="s">
        <v>368</v>
      </c>
      <c r="C295" s="55" t="s">
        <v>443</v>
      </c>
      <c r="D295" s="73">
        <v>4800</v>
      </c>
      <c r="E295" s="73">
        <v>5000</v>
      </c>
      <c r="F295" s="73">
        <v>56000</v>
      </c>
    </row>
    <row r="296" spans="1:6" s="2" customFormat="1" ht="48.1" customHeight="1">
      <c r="A296" s="87" t="s">
        <v>88</v>
      </c>
      <c r="B296" s="157" t="s">
        <v>481</v>
      </c>
      <c r="C296" s="158" t="s">
        <v>483</v>
      </c>
      <c r="D296" s="107">
        <f>D297</f>
        <v>675800</v>
      </c>
      <c r="E296" s="107">
        <f t="shared" ref="E296:F296" si="44">E297</f>
        <v>675800</v>
      </c>
      <c r="F296" s="107">
        <f t="shared" si="44"/>
        <v>816900</v>
      </c>
    </row>
    <row r="297" spans="1:6" s="2" customFormat="1" ht="48.1" customHeight="1">
      <c r="A297" s="87" t="s">
        <v>88</v>
      </c>
      <c r="B297" s="157" t="s">
        <v>480</v>
      </c>
      <c r="C297" s="158" t="s">
        <v>482</v>
      </c>
      <c r="D297" s="107">
        <v>675800</v>
      </c>
      <c r="E297" s="73">
        <v>675800</v>
      </c>
      <c r="F297" s="73">
        <v>816900</v>
      </c>
    </row>
    <row r="298" spans="1:6" s="2" customFormat="1" ht="23.3" customHeight="1">
      <c r="A298" s="87" t="s">
        <v>88</v>
      </c>
      <c r="B298" s="157" t="s">
        <v>268</v>
      </c>
      <c r="C298" s="55" t="s">
        <v>0</v>
      </c>
      <c r="D298" s="107">
        <f>D299</f>
        <v>565700</v>
      </c>
      <c r="E298" s="73">
        <f>E299</f>
        <v>565700</v>
      </c>
      <c r="F298" s="73">
        <f>F299</f>
        <v>565700</v>
      </c>
    </row>
    <row r="299" spans="1:6" s="2" customFormat="1" ht="33.799999999999997" customHeight="1">
      <c r="A299" s="87" t="s">
        <v>88</v>
      </c>
      <c r="B299" s="157" t="s">
        <v>369</v>
      </c>
      <c r="C299" s="55" t="s">
        <v>370</v>
      </c>
      <c r="D299" s="107">
        <v>565700</v>
      </c>
      <c r="E299" s="73">
        <v>565700</v>
      </c>
      <c r="F299" s="73">
        <v>565700</v>
      </c>
    </row>
    <row r="300" spans="1:6" s="2" customFormat="1" hidden="1">
      <c r="A300" s="87" t="s">
        <v>88</v>
      </c>
      <c r="B300" s="157" t="s">
        <v>270</v>
      </c>
      <c r="C300" s="55" t="s">
        <v>269</v>
      </c>
      <c r="D300" s="107">
        <f>D301</f>
        <v>0</v>
      </c>
      <c r="E300" s="73">
        <f>E301</f>
        <v>0</v>
      </c>
      <c r="F300" s="73">
        <f>F301</f>
        <v>0</v>
      </c>
    </row>
    <row r="301" spans="1:6" s="2" customFormat="1" hidden="1">
      <c r="A301" s="87" t="s">
        <v>88</v>
      </c>
      <c r="B301" s="157" t="s">
        <v>272</v>
      </c>
      <c r="C301" s="55" t="s">
        <v>271</v>
      </c>
      <c r="D301" s="107"/>
      <c r="E301" s="73"/>
      <c r="F301" s="73"/>
    </row>
    <row r="302" spans="1:6" s="31" customFormat="1" ht="18.7" customHeight="1">
      <c r="A302" s="87" t="s">
        <v>88</v>
      </c>
      <c r="B302" s="92" t="s">
        <v>273</v>
      </c>
      <c r="C302" s="59" t="s">
        <v>46</v>
      </c>
      <c r="D302" s="107">
        <f>D303</f>
        <v>124277800</v>
      </c>
      <c r="E302" s="73">
        <f t="shared" ref="E302:F302" si="45">E303</f>
        <v>125007500</v>
      </c>
      <c r="F302" s="73">
        <f t="shared" si="45"/>
        <v>128168600</v>
      </c>
    </row>
    <row r="303" spans="1:6" s="31" customFormat="1" ht="23.3" customHeight="1">
      <c r="A303" s="87" t="s">
        <v>88</v>
      </c>
      <c r="B303" s="92" t="s">
        <v>371</v>
      </c>
      <c r="C303" s="59" t="s">
        <v>372</v>
      </c>
      <c r="D303" s="107">
        <f>D305+D306+D307+D308+D309+D310+D311</f>
        <v>124277800</v>
      </c>
      <c r="E303" s="73">
        <f>E305+E306+E307+E308+E309+E310+E311</f>
        <v>125007500</v>
      </c>
      <c r="F303" s="73">
        <f>F305+F306+F307+F308+F309+F310+F311</f>
        <v>128168600</v>
      </c>
    </row>
    <row r="304" spans="1:6" s="2" customFormat="1">
      <c r="A304" s="178"/>
      <c r="B304" s="178"/>
      <c r="C304" s="59" t="s">
        <v>47</v>
      </c>
      <c r="D304" s="107"/>
      <c r="E304" s="73"/>
      <c r="F304" s="73"/>
    </row>
    <row r="305" spans="1:6" s="2" customFormat="1" ht="78.150000000000006">
      <c r="A305" s="177" t="s">
        <v>373</v>
      </c>
      <c r="B305" s="177"/>
      <c r="C305" s="60" t="s">
        <v>121</v>
      </c>
      <c r="D305" s="114">
        <v>80374100</v>
      </c>
      <c r="E305" s="117">
        <v>80386200</v>
      </c>
      <c r="F305" s="117">
        <v>80386200</v>
      </c>
    </row>
    <row r="306" spans="1:6" s="2" customFormat="1" ht="46.9">
      <c r="A306" s="177" t="s">
        <v>374</v>
      </c>
      <c r="B306" s="177"/>
      <c r="C306" s="60" t="s">
        <v>123</v>
      </c>
      <c r="D306" s="114">
        <v>24531400</v>
      </c>
      <c r="E306" s="117">
        <v>24531900</v>
      </c>
      <c r="F306" s="117">
        <v>24531900</v>
      </c>
    </row>
    <row r="307" spans="1:6" s="2" customFormat="1" ht="65.25" customHeight="1">
      <c r="A307" s="177" t="s">
        <v>375</v>
      </c>
      <c r="B307" s="177"/>
      <c r="C307" s="60" t="s">
        <v>294</v>
      </c>
      <c r="D307" s="114">
        <v>90400</v>
      </c>
      <c r="E307" s="117">
        <v>91100</v>
      </c>
      <c r="F307" s="117">
        <v>91800</v>
      </c>
    </row>
    <row r="308" spans="1:6" s="2" customFormat="1" ht="50.3" customHeight="1">
      <c r="A308" s="177" t="s">
        <v>391</v>
      </c>
      <c r="B308" s="177"/>
      <c r="C308" s="60" t="s">
        <v>291</v>
      </c>
      <c r="D308" s="114">
        <v>418700</v>
      </c>
      <c r="E308" s="117">
        <v>422300</v>
      </c>
      <c r="F308" s="117">
        <v>426100</v>
      </c>
    </row>
    <row r="309" spans="1:6" s="2" customFormat="1" ht="31.25">
      <c r="A309" s="177" t="s">
        <v>376</v>
      </c>
      <c r="B309" s="177"/>
      <c r="C309" s="60" t="s">
        <v>122</v>
      </c>
      <c r="D309" s="114">
        <v>17819200</v>
      </c>
      <c r="E309" s="117">
        <v>18532000</v>
      </c>
      <c r="F309" s="117">
        <v>19273200</v>
      </c>
    </row>
    <row r="310" spans="1:6" s="2" customFormat="1" ht="78.150000000000006">
      <c r="A310" s="177" t="s">
        <v>377</v>
      </c>
      <c r="B310" s="177"/>
      <c r="C310" s="60" t="s">
        <v>292</v>
      </c>
      <c r="D310" s="114">
        <v>0</v>
      </c>
      <c r="E310" s="117">
        <v>0</v>
      </c>
      <c r="F310" s="117">
        <v>2415400</v>
      </c>
    </row>
    <row r="311" spans="1:6" s="2" customFormat="1" ht="78.150000000000006">
      <c r="A311" s="177" t="s">
        <v>378</v>
      </c>
      <c r="B311" s="177"/>
      <c r="C311" s="60" t="s">
        <v>293</v>
      </c>
      <c r="D311" s="114">
        <v>1044000</v>
      </c>
      <c r="E311" s="117">
        <v>1044000</v>
      </c>
      <c r="F311" s="117">
        <v>1044000</v>
      </c>
    </row>
    <row r="312" spans="1:6" s="2" customFormat="1" ht="78.150000000000006" hidden="1">
      <c r="A312" s="87"/>
      <c r="B312" s="159"/>
      <c r="C312" s="60" t="s">
        <v>135</v>
      </c>
      <c r="D312" s="114"/>
      <c r="E312" s="117">
        <v>0</v>
      </c>
      <c r="F312" s="117">
        <v>0</v>
      </c>
    </row>
    <row r="313" spans="1:6" s="31" customFormat="1" ht="23.3" hidden="1" customHeight="1">
      <c r="A313" s="160" t="s">
        <v>88</v>
      </c>
      <c r="B313" s="149" t="s">
        <v>274</v>
      </c>
      <c r="C313" s="52" t="s">
        <v>28</v>
      </c>
      <c r="D313" s="113">
        <f>D314+D316</f>
        <v>0</v>
      </c>
      <c r="E313" s="101">
        <f>E314+E316</f>
        <v>0</v>
      </c>
      <c r="F313" s="101">
        <f>F314+F316</f>
        <v>0</v>
      </c>
    </row>
    <row r="314" spans="1:6" s="33" customFormat="1" ht="31.25" hidden="1">
      <c r="A314" s="161" t="s">
        <v>88</v>
      </c>
      <c r="B314" s="92" t="s">
        <v>278</v>
      </c>
      <c r="C314" s="59" t="s">
        <v>277</v>
      </c>
      <c r="D314" s="107">
        <f>D315</f>
        <v>0</v>
      </c>
      <c r="E314" s="73">
        <f>E315</f>
        <v>0</v>
      </c>
      <c r="F314" s="73">
        <f>F315</f>
        <v>0</v>
      </c>
    </row>
    <row r="315" spans="1:6" s="31" customFormat="1" ht="48.1" hidden="1" customHeight="1">
      <c r="A315" s="161" t="s">
        <v>88</v>
      </c>
      <c r="B315" s="92" t="s">
        <v>276</v>
      </c>
      <c r="C315" s="59" t="s">
        <v>275</v>
      </c>
      <c r="D315" s="107"/>
      <c r="E315" s="73"/>
      <c r="F315" s="73"/>
    </row>
    <row r="316" spans="1:6" s="31" customFormat="1" ht="31.25" hidden="1">
      <c r="A316" s="161" t="s">
        <v>88</v>
      </c>
      <c r="B316" s="92" t="s">
        <v>280</v>
      </c>
      <c r="C316" s="59" t="s">
        <v>279</v>
      </c>
      <c r="D316" s="107">
        <f>D317</f>
        <v>0</v>
      </c>
      <c r="E316" s="73">
        <f>E317</f>
        <v>0</v>
      </c>
      <c r="F316" s="73">
        <f>F317</f>
        <v>0</v>
      </c>
    </row>
    <row r="317" spans="1:6" s="31" customFormat="1" ht="31.25" hidden="1">
      <c r="A317" s="161" t="s">
        <v>88</v>
      </c>
      <c r="B317" s="162" t="s">
        <v>282</v>
      </c>
      <c r="C317" s="59" t="s">
        <v>281</v>
      </c>
      <c r="D317" s="107">
        <f>D319+D320+D321</f>
        <v>0</v>
      </c>
      <c r="E317" s="73">
        <f>E319+E320+E321</f>
        <v>0</v>
      </c>
      <c r="F317" s="73">
        <f>F319+F320+F321</f>
        <v>0</v>
      </c>
    </row>
    <row r="318" spans="1:6" s="2" customFormat="1" hidden="1">
      <c r="A318" s="163"/>
      <c r="B318" s="162"/>
      <c r="C318" s="59" t="s">
        <v>47</v>
      </c>
      <c r="D318" s="107"/>
      <c r="E318" s="73"/>
      <c r="F318" s="73"/>
    </row>
    <row r="319" spans="1:6" s="2" customFormat="1" ht="31.25" hidden="1">
      <c r="A319" s="163"/>
      <c r="B319" s="162"/>
      <c r="C319" s="77" t="s">
        <v>114</v>
      </c>
      <c r="D319" s="114"/>
      <c r="E319" s="117">
        <v>0</v>
      </c>
      <c r="F319" s="117">
        <v>0</v>
      </c>
    </row>
    <row r="320" spans="1:6" s="2" customFormat="1" ht="31.25" hidden="1">
      <c r="A320" s="163"/>
      <c r="B320" s="162"/>
      <c r="C320" s="78" t="s">
        <v>131</v>
      </c>
      <c r="D320" s="114"/>
      <c r="E320" s="117">
        <v>0</v>
      </c>
      <c r="F320" s="117">
        <v>0</v>
      </c>
    </row>
    <row r="321" spans="1:6" s="2" customFormat="1" ht="49.6" hidden="1" customHeight="1">
      <c r="A321" s="163"/>
      <c r="B321" s="162"/>
      <c r="C321" s="77" t="s">
        <v>118</v>
      </c>
      <c r="D321" s="114"/>
      <c r="E321" s="117">
        <v>0</v>
      </c>
      <c r="F321" s="117">
        <v>0</v>
      </c>
    </row>
    <row r="322" spans="1:6" s="31" customFormat="1" ht="18" hidden="1" customHeight="1">
      <c r="A322" s="161" t="s">
        <v>88</v>
      </c>
      <c r="B322" s="164" t="s">
        <v>283</v>
      </c>
      <c r="C322" s="50" t="s">
        <v>70</v>
      </c>
      <c r="D322" s="113">
        <f t="shared" ref="D322:F323" si="46">D323</f>
        <v>0</v>
      </c>
      <c r="E322" s="101">
        <f t="shared" si="46"/>
        <v>0</v>
      </c>
      <c r="F322" s="101">
        <f t="shared" si="46"/>
        <v>0</v>
      </c>
    </row>
    <row r="323" spans="1:6" s="31" customFormat="1" ht="15.8" hidden="1" customHeight="1">
      <c r="A323" s="161" t="s">
        <v>88</v>
      </c>
      <c r="B323" s="162" t="s">
        <v>285</v>
      </c>
      <c r="C323" s="55" t="s">
        <v>284</v>
      </c>
      <c r="D323" s="107">
        <f t="shared" si="46"/>
        <v>0</v>
      </c>
      <c r="E323" s="73">
        <f t="shared" si="46"/>
        <v>0</v>
      </c>
      <c r="F323" s="73">
        <f t="shared" si="46"/>
        <v>0</v>
      </c>
    </row>
    <row r="324" spans="1:6" s="31" customFormat="1" ht="15.8" hidden="1" customHeight="1">
      <c r="A324" s="161" t="s">
        <v>88</v>
      </c>
      <c r="B324" s="162" t="s">
        <v>286</v>
      </c>
      <c r="C324" s="55" t="s">
        <v>284</v>
      </c>
      <c r="D324" s="107"/>
      <c r="E324" s="73"/>
      <c r="F324" s="73"/>
    </row>
    <row r="325" spans="1:6" s="31" customFormat="1" ht="23.3" customHeight="1">
      <c r="A325" s="75"/>
      <c r="B325" s="76"/>
      <c r="C325" s="74" t="s">
        <v>296</v>
      </c>
      <c r="D325" s="101">
        <f>D148+D10</f>
        <v>462507887.46000004</v>
      </c>
      <c r="E325" s="101">
        <f>E148+E10</f>
        <v>434919299</v>
      </c>
      <c r="F325" s="101">
        <f>F148+F10</f>
        <v>438470920</v>
      </c>
    </row>
    <row r="326" spans="1:6" ht="33.799999999999997" customHeight="1">
      <c r="A326" s="24"/>
      <c r="B326" s="8"/>
      <c r="C326" s="11"/>
      <c r="D326" s="29"/>
      <c r="E326" s="26"/>
    </row>
    <row r="327" spans="1:6" ht="63.7" customHeight="1">
      <c r="A327" s="24"/>
      <c r="B327" s="8"/>
      <c r="C327" s="11"/>
      <c r="D327" s="29"/>
      <c r="E327" s="26"/>
    </row>
    <row r="328" spans="1:6" ht="16.5" customHeight="1">
      <c r="A328" s="24"/>
      <c r="B328" s="8"/>
      <c r="C328" s="11"/>
      <c r="D328" s="29"/>
      <c r="E328" s="26"/>
    </row>
    <row r="329" spans="1:6">
      <c r="A329" s="24"/>
      <c r="B329" s="11"/>
      <c r="C329" s="11"/>
      <c r="D329" s="29"/>
      <c r="E329" s="26"/>
    </row>
    <row r="330" spans="1:6" ht="79.5" customHeight="1">
      <c r="A330" s="24"/>
      <c r="B330" s="11"/>
      <c r="C330" s="11"/>
      <c r="D330" s="29"/>
      <c r="E330" s="26"/>
    </row>
    <row r="331" spans="1:6" ht="29.25" hidden="1" customHeight="1">
      <c r="B331" s="11"/>
      <c r="C331" s="11"/>
      <c r="D331" s="29"/>
    </row>
    <row r="332" spans="1:6" ht="21.75" hidden="1" customHeight="1">
      <c r="B332" s="11"/>
      <c r="C332" s="11"/>
      <c r="D332" s="29"/>
    </row>
    <row r="333" spans="1:6" ht="33.799999999999997" customHeight="1">
      <c r="B333" s="11"/>
      <c r="C333" s="11"/>
      <c r="D333" s="29"/>
    </row>
    <row r="334" spans="1:6" ht="63.7" customHeight="1">
      <c r="B334" s="11"/>
      <c r="C334" s="11"/>
      <c r="D334" s="29"/>
    </row>
    <row r="335" spans="1:6" ht="48.75" customHeight="1">
      <c r="B335" s="11"/>
      <c r="C335" s="11"/>
      <c r="D335" s="29"/>
    </row>
    <row r="336" spans="1:6" ht="93.75" customHeight="1">
      <c r="B336" s="11"/>
      <c r="C336" s="11"/>
      <c r="D336" s="29"/>
    </row>
    <row r="337" spans="2:6" ht="91.55" hidden="1" customHeight="1">
      <c r="B337" s="11"/>
      <c r="C337" s="11"/>
      <c r="D337" s="29"/>
    </row>
    <row r="338" spans="2:6" ht="48.1" customHeight="1">
      <c r="B338" s="11"/>
      <c r="C338" s="11"/>
      <c r="D338" s="29"/>
    </row>
    <row r="339" spans="2:6" ht="49.6" customHeight="1">
      <c r="B339" s="11"/>
      <c r="C339" s="11"/>
      <c r="D339" s="29"/>
    </row>
    <row r="340" spans="2:6">
      <c r="B340" s="11"/>
      <c r="C340" s="11"/>
      <c r="D340" s="29"/>
    </row>
    <row r="341" spans="2:6" ht="78.8" customHeight="1">
      <c r="B341" s="11"/>
      <c r="C341" s="11"/>
      <c r="D341" s="29"/>
    </row>
    <row r="342" spans="2:6" ht="61.5" customHeight="1">
      <c r="B342" s="11"/>
      <c r="C342" s="11"/>
      <c r="D342" s="29"/>
    </row>
    <row r="343" spans="2:6" hidden="1">
      <c r="B343" s="11"/>
      <c r="C343" s="11"/>
      <c r="D343" s="29"/>
    </row>
    <row r="344" spans="2:6" hidden="1">
      <c r="B344" s="11"/>
      <c r="C344" s="11"/>
      <c r="D344" s="29"/>
    </row>
    <row r="345" spans="2:6" ht="35.35" hidden="1" customHeight="1">
      <c r="B345" s="11"/>
      <c r="C345" s="11"/>
      <c r="D345" s="29"/>
    </row>
    <row r="346" spans="2:6" hidden="1">
      <c r="B346" s="11"/>
      <c r="C346" s="11"/>
      <c r="D346" s="29"/>
      <c r="F346" s="25" t="s">
        <v>33</v>
      </c>
    </row>
    <row r="347" spans="2:6" ht="63" hidden="1" customHeight="1">
      <c r="B347" s="11"/>
      <c r="C347" s="11"/>
      <c r="D347" s="29"/>
    </row>
    <row r="348" spans="2:6" ht="30.75" hidden="1" customHeight="1">
      <c r="B348" s="11"/>
      <c r="C348" s="11"/>
      <c r="D348" s="29"/>
    </row>
    <row r="349" spans="2:6" ht="22.6" customHeight="1">
      <c r="B349" s="11"/>
      <c r="C349" s="11"/>
      <c r="D349" s="29"/>
    </row>
    <row r="350" spans="2:6">
      <c r="B350" s="11"/>
      <c r="C350" s="11"/>
      <c r="D350" s="29"/>
    </row>
    <row r="351" spans="2:6">
      <c r="B351" s="11"/>
      <c r="C351" s="11"/>
      <c r="D351" s="29"/>
    </row>
    <row r="352" spans="2:6">
      <c r="B352" s="11"/>
      <c r="C352" s="11"/>
      <c r="D352" s="29"/>
    </row>
    <row r="353" spans="2:4">
      <c r="B353" s="11"/>
      <c r="C353" s="11"/>
      <c r="D353" s="29"/>
    </row>
    <row r="354" spans="2:4">
      <c r="B354" s="11"/>
      <c r="C354" s="11"/>
      <c r="D354" s="29"/>
    </row>
    <row r="355" spans="2:4">
      <c r="B355" s="11"/>
      <c r="C355" s="11"/>
      <c r="D355" s="29"/>
    </row>
    <row r="356" spans="2:4">
      <c r="B356" s="11"/>
      <c r="C356" s="11"/>
      <c r="D356" s="29"/>
    </row>
    <row r="357" spans="2:4">
      <c r="B357" s="11"/>
      <c r="C357" s="11"/>
      <c r="D357" s="29"/>
    </row>
    <row r="358" spans="2:4">
      <c r="B358" s="11"/>
      <c r="C358" s="11"/>
      <c r="D358" s="29"/>
    </row>
    <row r="359" spans="2:4">
      <c r="B359" s="11"/>
      <c r="C359" s="11"/>
      <c r="D359" s="29"/>
    </row>
    <row r="360" spans="2:4">
      <c r="B360" s="11"/>
      <c r="C360" s="11"/>
      <c r="D360" s="29"/>
    </row>
    <row r="361" spans="2:4">
      <c r="B361" s="11"/>
      <c r="C361" s="11"/>
      <c r="D361" s="29"/>
    </row>
    <row r="362" spans="2:4">
      <c r="B362" s="11"/>
      <c r="C362" s="11"/>
      <c r="D362" s="29"/>
    </row>
    <row r="363" spans="2:4">
      <c r="B363" s="11"/>
      <c r="C363" s="11"/>
      <c r="D363" s="29"/>
    </row>
    <row r="364" spans="2:4">
      <c r="B364" s="11"/>
      <c r="C364" s="11"/>
      <c r="D364" s="29"/>
    </row>
    <row r="365" spans="2:4">
      <c r="B365" s="11"/>
      <c r="C365" s="11"/>
      <c r="D365" s="29"/>
    </row>
    <row r="366" spans="2:4">
      <c r="B366" s="11"/>
      <c r="C366" s="11"/>
      <c r="D366" s="29"/>
    </row>
    <row r="367" spans="2:4">
      <c r="B367" s="11"/>
      <c r="C367" s="11"/>
      <c r="D367" s="29"/>
    </row>
    <row r="368" spans="2:4">
      <c r="B368" s="11"/>
      <c r="C368" s="11"/>
      <c r="D368" s="29"/>
    </row>
    <row r="369" spans="2:4">
      <c r="B369" s="11"/>
      <c r="C369" s="11"/>
      <c r="D369" s="29"/>
    </row>
    <row r="370" spans="2:4">
      <c r="B370" s="11"/>
      <c r="C370" s="11"/>
      <c r="D370" s="29"/>
    </row>
    <row r="371" spans="2:4">
      <c r="B371" s="11"/>
      <c r="C371" s="11"/>
      <c r="D371" s="29"/>
    </row>
    <row r="372" spans="2:4">
      <c r="B372" s="11"/>
      <c r="C372" s="11"/>
      <c r="D372" s="29"/>
    </row>
    <row r="373" spans="2:4">
      <c r="B373" s="11"/>
      <c r="C373" s="11"/>
      <c r="D373" s="29"/>
    </row>
    <row r="374" spans="2:4">
      <c r="B374" s="11"/>
      <c r="C374" s="11"/>
      <c r="D374" s="29"/>
    </row>
    <row r="375" spans="2:4">
      <c r="B375" s="11"/>
      <c r="C375" s="11"/>
      <c r="D375" s="29"/>
    </row>
    <row r="376" spans="2:4">
      <c r="B376" s="11"/>
      <c r="C376" s="11"/>
      <c r="D376" s="29"/>
    </row>
    <row r="377" spans="2:4">
      <c r="B377" s="11"/>
      <c r="C377" s="11"/>
      <c r="D377" s="29"/>
    </row>
    <row r="378" spans="2:4">
      <c r="B378" s="11"/>
      <c r="C378" s="11"/>
      <c r="D378" s="29"/>
    </row>
    <row r="379" spans="2:4">
      <c r="B379" s="11"/>
      <c r="C379" s="11"/>
      <c r="D379" s="29"/>
    </row>
    <row r="380" spans="2:4">
      <c r="B380" s="11"/>
      <c r="C380" s="11"/>
      <c r="D380" s="29"/>
    </row>
    <row r="381" spans="2:4">
      <c r="B381" s="11"/>
      <c r="C381" s="11"/>
      <c r="D381" s="29"/>
    </row>
    <row r="382" spans="2:4">
      <c r="B382" s="11"/>
      <c r="C382" s="11"/>
      <c r="D382" s="29"/>
    </row>
    <row r="383" spans="2:4">
      <c r="B383" s="11"/>
      <c r="C383" s="11"/>
      <c r="D383" s="29"/>
    </row>
    <row r="384" spans="2:4">
      <c r="B384" s="11"/>
      <c r="C384" s="11"/>
      <c r="D384" s="29"/>
    </row>
    <row r="385" spans="2:4">
      <c r="B385" s="11"/>
      <c r="C385" s="11"/>
      <c r="D385" s="29"/>
    </row>
    <row r="386" spans="2:4">
      <c r="B386" s="11"/>
      <c r="C386" s="11"/>
      <c r="D386" s="29"/>
    </row>
    <row r="387" spans="2:4">
      <c r="B387" s="11"/>
      <c r="C387" s="11"/>
      <c r="D387" s="29"/>
    </row>
    <row r="388" spans="2:4">
      <c r="B388" s="11"/>
      <c r="C388" s="11"/>
      <c r="D388" s="29"/>
    </row>
    <row r="389" spans="2:4">
      <c r="B389" s="11"/>
      <c r="C389" s="11"/>
      <c r="D389" s="29"/>
    </row>
    <row r="390" spans="2:4">
      <c r="B390" s="11"/>
      <c r="C390" s="11"/>
      <c r="D390" s="29"/>
    </row>
    <row r="391" spans="2:4">
      <c r="B391" s="11"/>
      <c r="C391" s="11"/>
      <c r="D391" s="29"/>
    </row>
    <row r="392" spans="2:4">
      <c r="B392" s="11"/>
      <c r="C392" s="11"/>
      <c r="D392" s="29"/>
    </row>
    <row r="393" spans="2:4">
      <c r="B393" s="11"/>
      <c r="C393" s="11"/>
      <c r="D393" s="29"/>
    </row>
    <row r="394" spans="2:4">
      <c r="B394" s="11"/>
      <c r="C394" s="11"/>
      <c r="D394" s="29"/>
    </row>
    <row r="395" spans="2:4">
      <c r="B395" s="11"/>
      <c r="C395" s="11"/>
      <c r="D395" s="29"/>
    </row>
    <row r="396" spans="2:4">
      <c r="B396" s="11"/>
      <c r="C396" s="11"/>
      <c r="D396" s="29"/>
    </row>
    <row r="397" spans="2:4">
      <c r="B397" s="11"/>
      <c r="C397" s="11"/>
      <c r="D397" s="29"/>
    </row>
    <row r="398" spans="2:4">
      <c r="B398" s="11"/>
      <c r="C398" s="11"/>
      <c r="D398" s="29"/>
    </row>
    <row r="399" spans="2:4">
      <c r="B399" s="11"/>
      <c r="C399" s="11"/>
      <c r="D399" s="29"/>
    </row>
    <row r="400" spans="2:4">
      <c r="B400" s="11"/>
      <c r="C400" s="11"/>
      <c r="D400" s="29"/>
    </row>
    <row r="401" spans="2:4">
      <c r="B401" s="11"/>
      <c r="C401" s="11"/>
      <c r="D401" s="29"/>
    </row>
    <row r="402" spans="2:4">
      <c r="B402" s="11"/>
      <c r="C402" s="11"/>
      <c r="D402" s="29"/>
    </row>
    <row r="403" spans="2:4">
      <c r="B403" s="11"/>
      <c r="C403" s="11"/>
      <c r="D403" s="29"/>
    </row>
    <row r="404" spans="2:4">
      <c r="B404" s="11"/>
      <c r="C404" s="11"/>
      <c r="D404" s="29"/>
    </row>
    <row r="405" spans="2:4">
      <c r="B405" s="11"/>
      <c r="C405" s="11"/>
      <c r="D405" s="29"/>
    </row>
    <row r="406" spans="2:4">
      <c r="B406" s="11"/>
      <c r="C406" s="11"/>
      <c r="D406" s="29"/>
    </row>
    <row r="407" spans="2:4">
      <c r="B407" s="11"/>
      <c r="C407" s="11"/>
      <c r="D407" s="29"/>
    </row>
    <row r="408" spans="2:4">
      <c r="B408" s="11"/>
      <c r="C408" s="11"/>
      <c r="D408" s="29"/>
    </row>
    <row r="409" spans="2:4">
      <c r="B409" s="11"/>
      <c r="C409" s="11"/>
      <c r="D409" s="29"/>
    </row>
    <row r="410" spans="2:4">
      <c r="B410" s="11"/>
      <c r="C410" s="11"/>
      <c r="D410" s="29"/>
    </row>
    <row r="411" spans="2:4">
      <c r="B411" s="11"/>
      <c r="C411" s="11"/>
      <c r="D411" s="29"/>
    </row>
    <row r="412" spans="2:4">
      <c r="B412" s="11"/>
      <c r="C412" s="11"/>
      <c r="D412" s="29"/>
    </row>
    <row r="413" spans="2:4">
      <c r="B413" s="11"/>
      <c r="C413" s="11"/>
      <c r="D413" s="29"/>
    </row>
    <row r="414" spans="2:4">
      <c r="B414" s="11"/>
      <c r="C414" s="11"/>
      <c r="D414" s="29"/>
    </row>
    <row r="415" spans="2:4">
      <c r="B415" s="11"/>
      <c r="C415" s="11"/>
      <c r="D415" s="29"/>
    </row>
    <row r="416" spans="2:4">
      <c r="B416" s="11"/>
      <c r="C416" s="11"/>
      <c r="D416" s="29"/>
    </row>
    <row r="417" spans="2:4">
      <c r="B417" s="11"/>
      <c r="C417" s="11"/>
      <c r="D417" s="29"/>
    </row>
    <row r="418" spans="2:4">
      <c r="B418" s="11"/>
      <c r="C418" s="11"/>
      <c r="D418" s="29"/>
    </row>
    <row r="419" spans="2:4">
      <c r="B419" s="11"/>
      <c r="C419" s="11"/>
      <c r="D419" s="29"/>
    </row>
    <row r="420" spans="2:4">
      <c r="B420" s="11"/>
      <c r="C420" s="11"/>
      <c r="D420" s="29"/>
    </row>
    <row r="421" spans="2:4">
      <c r="B421" s="11"/>
      <c r="C421" s="11"/>
      <c r="D421" s="29"/>
    </row>
    <row r="422" spans="2:4">
      <c r="B422" s="11"/>
      <c r="C422" s="11"/>
      <c r="D422" s="29"/>
    </row>
    <row r="423" spans="2:4">
      <c r="B423" s="11"/>
      <c r="C423" s="11"/>
      <c r="D423" s="29"/>
    </row>
    <row r="424" spans="2:4">
      <c r="B424" s="11"/>
      <c r="C424" s="11"/>
      <c r="D424" s="29"/>
    </row>
    <row r="425" spans="2:4">
      <c r="B425" s="11"/>
      <c r="C425" s="11"/>
      <c r="D425" s="29"/>
    </row>
    <row r="426" spans="2:4">
      <c r="B426" s="11"/>
      <c r="C426" s="11"/>
      <c r="D426" s="29"/>
    </row>
    <row r="427" spans="2:4">
      <c r="B427" s="11"/>
      <c r="C427" s="11"/>
      <c r="D427" s="29"/>
    </row>
    <row r="428" spans="2:4">
      <c r="B428" s="11"/>
      <c r="C428" s="11"/>
      <c r="D428" s="29"/>
    </row>
    <row r="429" spans="2:4">
      <c r="B429" s="11"/>
      <c r="C429" s="11"/>
      <c r="D429" s="29"/>
    </row>
    <row r="430" spans="2:4">
      <c r="B430" s="11"/>
      <c r="C430" s="11"/>
      <c r="D430" s="29"/>
    </row>
    <row r="431" spans="2:4">
      <c r="B431" s="11"/>
      <c r="C431" s="11"/>
      <c r="D431" s="29"/>
    </row>
    <row r="432" spans="2:4">
      <c r="B432" s="11"/>
      <c r="C432" s="11"/>
      <c r="D432" s="29"/>
    </row>
    <row r="433" spans="2:4">
      <c r="B433" s="11"/>
      <c r="C433" s="11"/>
      <c r="D433" s="29"/>
    </row>
    <row r="434" spans="2:4">
      <c r="B434" s="11"/>
      <c r="C434" s="11"/>
      <c r="D434" s="29"/>
    </row>
    <row r="435" spans="2:4">
      <c r="B435" s="11"/>
      <c r="C435" s="11"/>
      <c r="D435" s="29"/>
    </row>
    <row r="436" spans="2:4">
      <c r="B436" s="11"/>
      <c r="C436" s="11"/>
      <c r="D436" s="29"/>
    </row>
    <row r="437" spans="2:4">
      <c r="B437" s="11"/>
      <c r="C437" s="11"/>
      <c r="D437" s="29"/>
    </row>
    <row r="438" spans="2:4">
      <c r="B438" s="11"/>
      <c r="C438" s="11"/>
      <c r="D438" s="29"/>
    </row>
    <row r="439" spans="2:4">
      <c r="B439" s="11"/>
      <c r="C439" s="11"/>
      <c r="D439" s="29"/>
    </row>
    <row r="440" spans="2:4">
      <c r="B440" s="11"/>
      <c r="C440" s="11"/>
      <c r="D440" s="29"/>
    </row>
    <row r="441" spans="2:4">
      <c r="B441" s="11"/>
      <c r="C441" s="11"/>
      <c r="D441" s="29"/>
    </row>
    <row r="442" spans="2:4">
      <c r="B442" s="11"/>
      <c r="C442" s="11"/>
      <c r="D442" s="29"/>
    </row>
    <row r="443" spans="2:4">
      <c r="B443" s="11"/>
      <c r="C443" s="11"/>
      <c r="D443" s="29"/>
    </row>
    <row r="444" spans="2:4">
      <c r="B444" s="11"/>
      <c r="C444" s="11"/>
      <c r="D444" s="29"/>
    </row>
  </sheetData>
  <mergeCells count="35">
    <mergeCell ref="E7:F7"/>
    <mergeCell ref="D7:D8"/>
    <mergeCell ref="A311:B311"/>
    <mergeCell ref="D6:F6"/>
    <mergeCell ref="A9:B9"/>
    <mergeCell ref="A6:B8"/>
    <mergeCell ref="A262:B262"/>
    <mergeCell ref="B5:D5"/>
    <mergeCell ref="A256:B256"/>
    <mergeCell ref="A241:B241"/>
    <mergeCell ref="A242:B242"/>
    <mergeCell ref="A243:B243"/>
    <mergeCell ref="A244:B244"/>
    <mergeCell ref="A245:B245"/>
    <mergeCell ref="A246:B246"/>
    <mergeCell ref="A247:B247"/>
    <mergeCell ref="A254:B254"/>
    <mergeCell ref="A255:B255"/>
    <mergeCell ref="C6:C8"/>
    <mergeCell ref="E1:F1"/>
    <mergeCell ref="A310:B310"/>
    <mergeCell ref="A304:B304"/>
    <mergeCell ref="A305:B305"/>
    <mergeCell ref="A306:B306"/>
    <mergeCell ref="A307:B307"/>
    <mergeCell ref="A308:B308"/>
    <mergeCell ref="A309:B309"/>
    <mergeCell ref="A263:B263"/>
    <mergeCell ref="A259:B259"/>
    <mergeCell ref="A257:B257"/>
    <mergeCell ref="A258:B258"/>
    <mergeCell ref="A260:B260"/>
    <mergeCell ref="A261:B261"/>
    <mergeCell ref="B3:D3"/>
    <mergeCell ref="A4:F4"/>
  </mergeCells>
  <phoneticPr fontId="5" type="noConversion"/>
  <pageMargins left="0.9055118110236221" right="0.31496062992125984" top="0.74803149606299213" bottom="0.74803149606299213" header="0.31496062992125984" footer="0.31496062992125984"/>
  <pageSetup paperSize="9" scale="54" fitToHeight="0" orientation="portrait" r:id="rId1"/>
  <headerFooter alignWithMargins="0"/>
  <rowBreaks count="1" manualBreakCount="1">
    <brk id="26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Виктория</cp:lastModifiedBy>
  <cp:lastPrinted>2024-03-04T09:31:06Z</cp:lastPrinted>
  <dcterms:created xsi:type="dcterms:W3CDTF">2007-11-28T07:51:51Z</dcterms:created>
  <dcterms:modified xsi:type="dcterms:W3CDTF">2024-03-04T09:32:06Z</dcterms:modified>
</cp:coreProperties>
</file>